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986" activeTab="0"/>
  </bookViews>
  <sheets>
    <sheet name="Income Stm" sheetId="1" r:id="rId1"/>
    <sheet name="Stm of Comprehensive inc" sheetId="2" r:id="rId2"/>
    <sheet name="Stm of Fin. Position" sheetId="3" r:id="rId3"/>
    <sheet name="Stm of Chg in Equity" sheetId="4" r:id="rId4"/>
    <sheet name="Cash Flow Stm" sheetId="5" r:id="rId5"/>
    <sheet name="Notes" sheetId="6" r:id="rId6"/>
  </sheets>
  <definedNames>
    <definedName name="_xlnm.Print_Area" localSheetId="4">'Cash Flow Stm'!$A$1:$H$50</definedName>
    <definedName name="_xlnm.Print_Area" localSheetId="2">'Stm of Fin. Position'!$A$1:$F$60</definedName>
  </definedNames>
  <calcPr fullCalcOnLoad="1"/>
</workbook>
</file>

<file path=xl/sharedStrings.xml><?xml version="1.0" encoding="utf-8"?>
<sst xmlns="http://schemas.openxmlformats.org/spreadsheetml/2006/main" count="400" uniqueCount="293">
  <si>
    <t>PUC FOUNDER (MSC) BERHAD</t>
  </si>
  <si>
    <t>(Company No: 451734-A)</t>
  </si>
  <si>
    <t>(Incorporated in Malaysia)</t>
  </si>
  <si>
    <t>(The figures have not been audited)</t>
  </si>
  <si>
    <t>INDIVIDUAL QUARTER</t>
  </si>
  <si>
    <t>CUMULATIVE QUARTER</t>
  </si>
  <si>
    <t>CURRENT YEAR QUARTER</t>
  </si>
  <si>
    <t>PRECEDING YEAR CORRESPONDING QUARTER</t>
  </si>
  <si>
    <t>CURRENT YEAR TO DATE</t>
  </si>
  <si>
    <t>PRECEDING YEAR CORRESPONDING PERIOD</t>
  </si>
  <si>
    <t>RM('000)</t>
  </si>
  <si>
    <t>Revenue</t>
  </si>
  <si>
    <t>Operating expenses</t>
  </si>
  <si>
    <t>Finance cost</t>
  </si>
  <si>
    <t>Taxation</t>
  </si>
  <si>
    <t>(a)</t>
  </si>
  <si>
    <t>Basic</t>
  </si>
  <si>
    <t>(b)</t>
  </si>
  <si>
    <t>Fully diluted</t>
  </si>
  <si>
    <t>(The Condensed Consolidated Income Statements should be read in conjunction with</t>
  </si>
  <si>
    <t>AS AT END OF CURRENT YEAR QUARTER</t>
  </si>
  <si>
    <t xml:space="preserve"> </t>
  </si>
  <si>
    <t>PROPERTY, PLANT AND EQUIPMENT</t>
  </si>
  <si>
    <t>DEVELOPMENT EXPENDITURE</t>
  </si>
  <si>
    <t>CURRENT ASSETS</t>
  </si>
  <si>
    <t>Inventories</t>
  </si>
  <si>
    <t>Trade Receivables</t>
  </si>
  <si>
    <t>Other Receivables, Deposits and Prepayments</t>
  </si>
  <si>
    <t>Cash and Bank Balances</t>
  </si>
  <si>
    <t>CURRENT LIABILITIES</t>
  </si>
  <si>
    <t>Trade Payables</t>
  </si>
  <si>
    <t>Other Payables and Accrued Expenses</t>
  </si>
  <si>
    <t>SHARE CAPITAL</t>
  </si>
  <si>
    <t>RESERVES</t>
  </si>
  <si>
    <t>Share Premium</t>
  </si>
  <si>
    <t>Exchange Translation Reserve</t>
  </si>
  <si>
    <t>Accumulated Loss</t>
  </si>
  <si>
    <t>CONDENSED CONSOLIDATED STATEMENTS OF CHANGES IN EQUITY</t>
  </si>
  <si>
    <t>Share Capital</t>
  </si>
  <si>
    <t>Non-Distributable Reserve- Share Premium</t>
  </si>
  <si>
    <t>Total</t>
  </si>
  <si>
    <t>NOTES</t>
  </si>
  <si>
    <t>A</t>
  </si>
  <si>
    <t>NOTES TO THE INTERIM FINANCIAL REPORT</t>
  </si>
  <si>
    <t>A1</t>
  </si>
  <si>
    <t>Basis of preparation</t>
  </si>
  <si>
    <t>Audit report of preceding annual financial statements</t>
  </si>
  <si>
    <t>A3</t>
  </si>
  <si>
    <t>Seasonal or cyclical factors</t>
  </si>
  <si>
    <t>The Group's operations were not subject to any seasonal or cyclical changes.</t>
  </si>
  <si>
    <t>A4</t>
  </si>
  <si>
    <t>Unusual items affecting assets, liabilities, equity, net income or cash flows</t>
  </si>
  <si>
    <t>There were no unusual items affecting assets, liabilities, equity, net income or cash flows of the Group since the last annual audited financial statements.</t>
  </si>
  <si>
    <t>A5</t>
  </si>
  <si>
    <t>Material changes in estimates</t>
  </si>
  <si>
    <t>A6</t>
  </si>
  <si>
    <t>Debt and equity securities</t>
  </si>
  <si>
    <t>a.</t>
  </si>
  <si>
    <t>A7</t>
  </si>
  <si>
    <t>Dividends paid</t>
  </si>
  <si>
    <t>A8</t>
  </si>
  <si>
    <t>Segment information</t>
  </si>
  <si>
    <t>Business Segment</t>
  </si>
  <si>
    <t xml:space="preserve">Biometrics </t>
  </si>
  <si>
    <t>Electronics Publishing System and MIS</t>
  </si>
  <si>
    <t>Valuation of property, plant and equipment</t>
  </si>
  <si>
    <t>A10</t>
  </si>
  <si>
    <t>Material events subsequent to the end of the quarter</t>
  </si>
  <si>
    <t>A11</t>
  </si>
  <si>
    <t>Changes in the composition of the Group</t>
  </si>
  <si>
    <t>A12</t>
  </si>
  <si>
    <t>Contingent liabilities</t>
  </si>
  <si>
    <t>There were no contingent liabilities as at the date of this announcement.</t>
  </si>
  <si>
    <t>A13</t>
  </si>
  <si>
    <t>Capital commitments</t>
  </si>
  <si>
    <t>There were no capital commitments as at the date of this announcement.</t>
  </si>
  <si>
    <t>A14</t>
  </si>
  <si>
    <t>Significant related party transactions</t>
  </si>
  <si>
    <t>A15</t>
  </si>
  <si>
    <t>Cash and cash equivalents</t>
  </si>
  <si>
    <t>Cash and bank balances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</si>
  <si>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</si>
  <si>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</si>
  <si>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</si>
  <si>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</si>
  <si>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</si>
  <si>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</si>
  <si>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</si>
  <si>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</si>
  <si>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</si>
  <si>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</si>
  <si>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</si>
  <si>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</si>
  <si>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</si>
  <si>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</si>
  <si>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</si>
  <si>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</si>
  <si>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</si>
  <si>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Group's borrowings and debt securities</t>
  </si>
  <si>
    <t>B10</t>
  </si>
  <si>
    <t>Off-balance sheet financial instruments</t>
  </si>
  <si>
    <t>B11</t>
  </si>
  <si>
    <t>Material litigation</t>
  </si>
  <si>
    <t>B12</t>
  </si>
  <si>
    <t>Dividends</t>
  </si>
  <si>
    <t xml:space="preserve">Basic </t>
  </si>
  <si>
    <t>By Order of the Board</t>
  </si>
  <si>
    <t>Cindy Lim Seck Wah</t>
  </si>
  <si>
    <t>Secretary</t>
  </si>
  <si>
    <t>Kuala Lumpur</t>
  </si>
  <si>
    <t>DEFERRED TAX ASSETS</t>
  </si>
  <si>
    <t>Exchange translation differences</t>
  </si>
  <si>
    <t>The preceding year's annual audited financial statements were not subject to any qualifications.</t>
  </si>
  <si>
    <t>The Group neither announced any profit forecast nor profit guarantee during the financial quarter under review.</t>
  </si>
  <si>
    <t>There were no dividends paid for the financial quarter under review.</t>
  </si>
  <si>
    <t>There were no changes in the valuation of the property, plant and equipment reported in the previous audited financial statements that will have an effect in the financial quarter under review.</t>
  </si>
  <si>
    <t>(The Condensed Consolidated Statements of Changes in Equity should be read in conjunction with</t>
  </si>
  <si>
    <t>Equity holders of the parent</t>
  </si>
  <si>
    <t>TOTAL EQUITY</t>
  </si>
  <si>
    <t xml:space="preserve">Net assets per share attributable to </t>
  </si>
  <si>
    <t>ordinary equity holders of the parent (sen)</t>
  </si>
  <si>
    <t>There were no purchase or disposal of unquoted investments and properties for the financial quarter under review.</t>
  </si>
  <si>
    <t>There were no financial instruments with off-balance sheet risk as at the date of this announcement applicable to the Group.</t>
  </si>
  <si>
    <t>Weighted average number of shares in issue</t>
  </si>
  <si>
    <t>There were no issuance of debt and equity securities for the financial quarter under review.</t>
  </si>
  <si>
    <t>Share Based Payment</t>
  </si>
  <si>
    <t>CONDENSED CONSOLIDATED CASH FLOW STATEMENTS</t>
  </si>
  <si>
    <t>CASH FLOWS FROM OPERATING ACTIVITIES</t>
  </si>
  <si>
    <t>Adjustments for:</t>
  </si>
  <si>
    <t>Amortisation of intangible assets</t>
  </si>
  <si>
    <t>Depreciation of property, plant and equipment</t>
  </si>
  <si>
    <t>Interest income</t>
  </si>
  <si>
    <t>Interest expense</t>
  </si>
  <si>
    <t>Other non-cash items</t>
  </si>
  <si>
    <t>Changes in working capital:</t>
  </si>
  <si>
    <t>Net change in current assets</t>
  </si>
  <si>
    <t>Net change in current liabilities</t>
  </si>
  <si>
    <t>Interest received</t>
  </si>
  <si>
    <t>Interest paid</t>
  </si>
  <si>
    <t>CASH FLOWS FROM INVESTING ACTIVITIES</t>
  </si>
  <si>
    <t>Purchase of property, plant and equipment</t>
  </si>
  <si>
    <t>CASH AND CASH EQUIVALENTS AT BEGINNING OF THE PERIOD</t>
  </si>
  <si>
    <t>CASH AND CASH EQUIVALENTS AT END OF THE PERIOD</t>
  </si>
  <si>
    <t>(The Condensed Consolidated Cash Flow Statements should be read in conjunction with</t>
  </si>
  <si>
    <t>There were no changes in the composition of the Group for the financial quarter under review.</t>
  </si>
  <si>
    <t>Tax Liabilities</t>
  </si>
  <si>
    <t>TURNOVER</t>
  </si>
  <si>
    <r>
      <t xml:space="preserve">Proposed disposal of Myage Software (M) Sdn Bhd </t>
    </r>
    <r>
      <rPr>
        <b/>
        <i/>
        <sz val="10"/>
        <color indexed="8"/>
        <rFont val="Arial"/>
        <family val="2"/>
      </rPr>
      <t>(formerly known as Sendi Mutiara On-line Sdn Bhd)</t>
    </r>
  </si>
  <si>
    <r>
      <t xml:space="preserve">On 26 June 2006, the Group announced that it had entered an agreement to dispose its entire stake in its associated company Myage Software (M) Sdn Bhd </t>
    </r>
    <r>
      <rPr>
        <i/>
        <sz val="10"/>
        <color indexed="8"/>
        <rFont val="Arial"/>
        <family val="2"/>
      </rPr>
      <t>(formerly known as Sendi Mutiara On-Line Sdn Bhd)</t>
    </r>
    <r>
      <rPr>
        <sz val="10"/>
        <color indexed="8"/>
        <rFont val="Arial"/>
        <family val="2"/>
      </rPr>
      <t>. A total number of 499,998 ordinary shares of RM1.00 each is disposed at a disposal consideration of RM342,500.00 which will be settled through nine (9) monthly instalments starting from July 2006 to March 2007. The Group recorded a loss on disposal of RM157,498 in divesting the said associate.  The shares transfer was executed on 11 July 2006.</t>
    </r>
  </si>
  <si>
    <t>A9</t>
  </si>
  <si>
    <t>A2</t>
  </si>
  <si>
    <t>ASSETS</t>
  </si>
  <si>
    <t>NON-CURRENT ASSETS</t>
  </si>
  <si>
    <t>TOTAL ASSETS</t>
  </si>
  <si>
    <t>EQUITY AND LIABILITIES</t>
  </si>
  <si>
    <t xml:space="preserve">CAPITAL AND RESERVES ATTRIBUTABLE TO </t>
  </si>
  <si>
    <t>EQUITY HOLDERS OF THE COMPANY</t>
  </si>
  <si>
    <t>NON-CURRENT LIABILITIES</t>
  </si>
  <si>
    <t>TOTAL CURRENT LIABILITIES</t>
  </si>
  <si>
    <t>TOTAL LIABILITIES</t>
  </si>
  <si>
    <t>TOTAL EQUITY AND LIABILITIES</t>
  </si>
  <si>
    <t xml:space="preserve"> the accompanying explanatory notes attached to the interim financial statements)</t>
  </si>
  <si>
    <t>Operating profit before working capital changes</t>
  </si>
  <si>
    <t>(Note A15)</t>
  </si>
  <si>
    <t>There were no changes in estimates of amounts reported in prior financial year, which have a material effect in the financial quarter under review.</t>
  </si>
  <si>
    <t>INTANGIBLE ASSETS</t>
  </si>
  <si>
    <t>Net cash used in investing activities</t>
  </si>
  <si>
    <t xml:space="preserve"> There were no corporate proposals as at the date of this announcement.</t>
  </si>
  <si>
    <t>Tax paid</t>
  </si>
  <si>
    <t>DEFERRED TAX LIABILITIES</t>
  </si>
  <si>
    <t xml:space="preserve"> There were no Group's borrowings and debt securities as at the date of this announcement.</t>
  </si>
  <si>
    <t>Profit before taxation</t>
  </si>
  <si>
    <t>Earnings Per Share (Sen)</t>
  </si>
  <si>
    <t xml:space="preserve">   Accumulated Loss</t>
  </si>
  <si>
    <t>Non-Distributable Reserve-Share Based Payment</t>
  </si>
  <si>
    <t>Earning per share</t>
  </si>
  <si>
    <t>The basic earnings per share of the Group is calculated by dividing the net profit for the period by the weighted average number of ordinary shares as follows:-</t>
  </si>
  <si>
    <t>Net profit (RM)</t>
  </si>
  <si>
    <t>Basic earnings per share (sen)</t>
  </si>
  <si>
    <t>There were no acquisition or disposal of quoted securities for the financial quarter under review and the financial year to date.</t>
  </si>
  <si>
    <t>Balance as at 1 January 2009</t>
  </si>
  <si>
    <t>(AUDITED)                   AS AT PRECEDING FINANCIAL YEAR END</t>
  </si>
  <si>
    <t>On 23 February 2007, the Group announced that on 16 February 2007, the solicitors of PUC (“Plaintiff”) had filed a Writ of Summons against Wong Kok San (“Defendant”) for RM287,500.00, including interest, legal charges and other relevant costs (“Amount Claimed”).  The Amount Claimed was pursuant to the breach of contract arising from the sale of shares of Myage Software (M) Sdn Bhd in respect of the share sale agreement dated 26 June 2006 (“SSA”) entered into between the Plaintiff and the Defendant.  Further information on the SSA can be obtained from the announcement made by PUC on 26 June 2006.</t>
  </si>
  <si>
    <t>N/A</t>
  </si>
  <si>
    <t>INVESTMENTS IN ASSOCIATE</t>
  </si>
  <si>
    <t>Save for the following, there were no material litigations pending on the date of this announcement:-</t>
  </si>
  <si>
    <t>EFECTS OF EXCHANGE RATE CHANGES</t>
  </si>
  <si>
    <t>B13</t>
  </si>
  <si>
    <t>Company</t>
  </si>
  <si>
    <t>Subsidiary</t>
  </si>
  <si>
    <t>b.</t>
  </si>
  <si>
    <t>Diluted</t>
  </si>
  <si>
    <t xml:space="preserve">The fully diluted earnings per share have not been presented as there is no diluted effect for the share of the Group. </t>
  </si>
  <si>
    <t>Balance as at 1 January 2010</t>
  </si>
  <si>
    <t>Marketable Securities</t>
  </si>
  <si>
    <t>Short Term Deposits</t>
  </si>
  <si>
    <t>PRECEDING YEAR  CORRESPONDING PERIOD</t>
  </si>
  <si>
    <t>The interim financial report has been prepared in compliance with FRS 134, Interim Financial Reporting and Appendix 9B of the Listing Requirements of Bursa Malaysia Securities Berhad for the ACE Market.</t>
  </si>
  <si>
    <t>The interim financial report should be read in conjunction with the audited financial statements of the Group for the year ended 31 December 2009.</t>
  </si>
  <si>
    <t>There were no material events subsequent to the financial quarter under review up to the date of this report which is likely to substantially affect the results of the operations of the Group.</t>
  </si>
  <si>
    <t>There were no related party transactions as at the date of this announcement.</t>
  </si>
  <si>
    <t>ADDITIONAL INFORMATION REQUIRED PURSUANT TO APPENDIX 9B OF THE ACE MARKET LISTING REQUIREMENTS</t>
  </si>
  <si>
    <t>Based on the performance to date, the Board expects the year 2010 to be positive for the Group.</t>
  </si>
  <si>
    <t>CONDENSED CONSOLIDATED STATEMENTS OF COMPREHENSIVE INCOME</t>
  </si>
  <si>
    <t>The effective tax rate of the Group for the current quarter approximate its statutory tax rate of 25%.</t>
  </si>
  <si>
    <t>Profit for the period</t>
  </si>
  <si>
    <t xml:space="preserve">Currency translation arising </t>
  </si>
  <si>
    <t>from consolidation</t>
  </si>
  <si>
    <t>Total comprehensive income</t>
  </si>
  <si>
    <t xml:space="preserve"> for the period</t>
  </si>
  <si>
    <t xml:space="preserve">the Audited Annual Financial Report for the year ended 31 December 2009 and </t>
  </si>
  <si>
    <t>Profit attributable to:</t>
  </si>
  <si>
    <t>Changes in Accounting Policy</t>
  </si>
  <si>
    <t>Effective for financial</t>
  </si>
  <si>
    <t>period beginning</t>
  </si>
  <si>
    <t>on or after</t>
  </si>
  <si>
    <t>FRS 1 and FRS 127</t>
  </si>
  <si>
    <t>Amendments to FRS 1, First-time Adoption of</t>
  </si>
  <si>
    <t>1st January 2010</t>
  </si>
  <si>
    <t>Financial Reporting Standards and FRS 127,</t>
  </si>
  <si>
    <t>Consolidated and Separate Financial Statements:</t>
  </si>
  <si>
    <t xml:space="preserve">Cost of an Investment in a Subsidiary, Jointly </t>
  </si>
  <si>
    <t>Controlled Entity or Associate</t>
  </si>
  <si>
    <t>FRS 2</t>
  </si>
  <si>
    <t>Amendments to FRS 2, Share-based Payment:</t>
  </si>
  <si>
    <t>Vesting Conditions and Cancellations</t>
  </si>
  <si>
    <t>FRS 4</t>
  </si>
  <si>
    <t>Insurance Contracts</t>
  </si>
  <si>
    <t>FRS 7</t>
  </si>
  <si>
    <t>Financial Instruments: Disclosures</t>
  </si>
  <si>
    <t>Amendments to FRS 7, Financial Instruments:</t>
  </si>
  <si>
    <t>Disclosures</t>
  </si>
  <si>
    <t>FRS 101</t>
  </si>
  <si>
    <t>Presentation of Financial Statements (revised 2009)</t>
  </si>
  <si>
    <t>FRS 123</t>
  </si>
  <si>
    <t>Borrowing Costs</t>
  </si>
  <si>
    <t>FRS 132</t>
  </si>
  <si>
    <t>Amendments to FRS 132, Financial Instruments:</t>
  </si>
  <si>
    <t>Presentation - Puttable Financial Instruments and</t>
  </si>
  <si>
    <t>Obligations Arising on Liquidation</t>
  </si>
  <si>
    <t>FRS 139</t>
  </si>
  <si>
    <t>Financial Instruments: Recognition and</t>
  </si>
  <si>
    <t>Measurement</t>
  </si>
  <si>
    <t>Amendments to FRS 139, Financial Instruments:</t>
  </si>
  <si>
    <t>Recognition and Measurement</t>
  </si>
  <si>
    <t>IC Interpretation 9</t>
  </si>
  <si>
    <t>Reassessment of Embedded Derivatives</t>
  </si>
  <si>
    <t>Amendment to IC Interpretation 9, Reassessment of</t>
  </si>
  <si>
    <t>Embedded Derivatives</t>
  </si>
  <si>
    <t>IC Interpretation 10</t>
  </si>
  <si>
    <t>Interim Financial Reporting and Impairment</t>
  </si>
  <si>
    <t>IC Interpretation 11</t>
  </si>
  <si>
    <t>FRS 2 - Group and Treasury Share Transactions</t>
  </si>
  <si>
    <t>IC Interpretation 13</t>
  </si>
  <si>
    <t>Customer Loyalty Programmes</t>
  </si>
  <si>
    <t>IC Interpretation 14</t>
  </si>
  <si>
    <t>FRS 119 - The Limit on a Defined Benefit Asset,</t>
  </si>
  <si>
    <t>Minimum Funding Requirements and their</t>
  </si>
  <si>
    <t>Interaction</t>
  </si>
  <si>
    <t>CONDENSED CONSOLIDATED INCOME STATEMENTS</t>
  </si>
  <si>
    <t xml:space="preserve">Other Comprehensive Income: </t>
  </si>
  <si>
    <t xml:space="preserve"> attributable to:</t>
  </si>
  <si>
    <t xml:space="preserve">with the Audited Annual Financial Report for the year ended 31 December 2009 and </t>
  </si>
  <si>
    <t>(The Condensed Consolidated Statements of Comprehensive Income should be read in conjunction</t>
  </si>
  <si>
    <t>Cash from/(used in) operations</t>
  </si>
  <si>
    <t>Net cash from/(used in) operating activities</t>
  </si>
  <si>
    <t>The adoption of the above FRSs, amendments and interpretations did not result in any significant impact on the prersentation of the financial statements of the Group.</t>
  </si>
  <si>
    <t>Impairment Loss-Marketable Securities</t>
  </si>
  <si>
    <t>Quarterly report on consolidated results for the 2nd quarter ended 30.06.2010</t>
  </si>
  <si>
    <t>3-months ended 30 June</t>
  </si>
  <si>
    <t>Cumulative 3-months ended 30 June</t>
  </si>
  <si>
    <t>6 months period ended 30.06.2010</t>
  </si>
  <si>
    <t>Balance as at  30 June 2010</t>
  </si>
  <si>
    <t>6 months period ended 30.06.2009</t>
  </si>
  <si>
    <t>Disposal of Subsidiary</t>
  </si>
  <si>
    <t>Balance as at  30 June 2009</t>
  </si>
  <si>
    <t>Employees Share Option Scheme</t>
  </si>
  <si>
    <t>ESOS Expenses</t>
  </si>
  <si>
    <t>For Q2 2010 the Group recorded PBT of RM92,619 compared to PBT of RM99,883 in the preceding quarter ("Q1 2010"). The poorer result was mainly caused by non operating activity ie share option expenses of RM395K incurred when all ESOS approved were offered and accepted by staff during current quarter.</t>
  </si>
  <si>
    <t>Profit/(Loss) from operations</t>
  </si>
  <si>
    <t>Other operating income</t>
  </si>
  <si>
    <t>CONDENSED CONSOLIDATED STATEMENTS OF FINANCIAL POSITION</t>
  </si>
  <si>
    <t>(The Condensed Consolidated Statements of Financial Position should be read in conjunction with</t>
  </si>
  <si>
    <t>Other comprehensive income:</t>
  </si>
  <si>
    <t>Allowance for obsolete inventories</t>
  </si>
  <si>
    <t>Gain on disposal of subsidiary</t>
  </si>
  <si>
    <t>Impairment Loss</t>
  </si>
  <si>
    <t>Disposal of subsidiary, net of cash disposed off</t>
  </si>
  <si>
    <t>NET DECREASE IN CASH AND CASH EQUIVALENTS</t>
  </si>
  <si>
    <t>The accounting policies and methods of computation adopted by the Group in this interim financial report are consistent with those adopted in the annual financial statements for the year ended 31 December 2009 except for the adoption of the following new and revised Financial Reporting Standards (“FRSs”), IC Interpretations and Amendments as at 1st January 2010:</t>
  </si>
  <si>
    <t>PROFIT AFTER TAXATION</t>
  </si>
  <si>
    <t>For the current financial quarter under review ("Q2 2010"), the Group recorded revenue of RM3,605,630 and profit before taxation ("PBT") of RM92,619 compared with preceding year's corresponding quarter's ("Q2 2009") revenue of RM3,310,568 and PBT of RM309,612. The increase in revenue recorded for Q2 2010 was mainly contributed by its Biometric Division. The decrease in profitibility was causedby share option expenses of RM395K incurred when all ESOS approved were offered and accepted during the quarter.</t>
  </si>
  <si>
    <t xml:space="preserve">On 25 June 2007, the Defendant filed a Defence. Accordingly, PUC filed a reply to Defence on 18 July 2007. On 25 September 2007, the solicitors of PUC had filed an Application for Summary Judgement against the Defendant and the Court has fixed the Hearing on 19 March 2008. On 4 April 2008 PUC's application for Summary Judgement against the Defendant has been allowed with cost. Draft Order and Judgement had been returned by court later for amendment and approval by Defender's solocitor. PUC then refiled the Draft Order and Judgement on 22 May 2009. On July 10, 2009, extract of Order and Judgement against Defendant obtained. The Bankruptcy Notice with late interest compilation up to 10 February 2010 had been sent to Wong via registered post but was return 'unclaimed'. Thus, a 'Letter of Appointment' was sent out to request Judgment Debtor to turn up on 7 May 2010 to accept the notice. However the attempt was unsucessful as there was no occupant at that premises. Substituted service was applied to Shah Alam Court but was request to issue a fresh notice prior to application. Lawyer is in the midst of preparing fresh Bankruptcy Notice.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</si>
</sst>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_(* #,##0.0_);_(* \(#,##0.0\);_(* &quot;-&quot;??_);_(@_)"/>
    <numFmt numFmtId="173" formatCode="_(* #,##0.0_);_(* \(#,##0.0\);_(* &quot;-&quot;?_);_(@_)"/>
    <numFmt numFmtId="174" formatCode="#,##0.00_);[Red]\(#,##0.00_)"/>
    <numFmt numFmtId="175" formatCode="#,##0.00_);[Red]\(#,##0.00_)\)"/>
    <numFmt numFmtId="176" formatCode="dd/mm/yyyy"/>
    <numFmt numFmtId="177" formatCode="#,##0.0_);[Red]\(#,##0.0\)"/>
    <numFmt numFmtId="178" formatCode="&quot;Yes&quot;;&quot;Yes&quot;;&quot;No&quot;"/>
    <numFmt numFmtId="179" formatCode="&quot;True&quot;;&quot;True&quot;;&quot;False&quot;"/>
    <numFmt numFmtId="180" formatCode="&quot;On&quot;;&quot;On&quot;;&quot;Off&quot;"/>
  </numFmts>
  <fonts count="33">
    <font>
      <sz val="10"/>
      <name val="Arial"/>
      <family val="0"/>
    </font>
    <font>
      <b/>
      <sz val="18"/>
      <name val="Arial"/>
      <family val="2"/>
    </font>
    <font>
      <sz val="8"/>
      <name val="Arial"/>
      <family val="2"/>
    </font>
    <font>
      <b/>
      <sz val="12"/>
      <name val="Arial"/>
      <family val="2"/>
    </font>
    <font>
      <b/>
      <sz val="12"/>
      <color indexed="9"/>
      <name val="Arial"/>
      <family val="2"/>
    </font>
    <font>
      <b/>
      <sz val="10"/>
      <name val="Arial"/>
      <family val="2"/>
    </font>
    <font>
      <sz val="10"/>
      <color indexed="8"/>
      <name val="Arial"/>
      <family val="2"/>
    </font>
    <font>
      <b/>
      <sz val="18"/>
      <color indexed="8"/>
      <name val="Arial"/>
      <family val="2"/>
    </font>
    <font>
      <sz val="8"/>
      <color indexed="8"/>
      <name val="Arial"/>
      <family val="2"/>
    </font>
    <font>
      <b/>
      <sz val="12"/>
      <color indexed="8"/>
      <name val="Arial"/>
      <family val="2"/>
    </font>
    <font>
      <b/>
      <sz val="10"/>
      <color indexed="8"/>
      <name val="Arial"/>
      <family val="2"/>
    </font>
    <font>
      <b/>
      <sz val="10"/>
      <color indexed="8"/>
      <name val="Arial Narrow"/>
      <family val="2"/>
    </font>
    <font>
      <i/>
      <sz val="10"/>
      <color indexed="8"/>
      <name val="Arial"/>
      <family val="2"/>
    </font>
    <font>
      <b/>
      <u val="single"/>
      <sz val="10"/>
      <color indexed="8"/>
      <name val="Arial"/>
      <family val="2"/>
    </font>
    <font>
      <b/>
      <i/>
      <sz val="10"/>
      <color indexed="8"/>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1" fillId="3" borderId="0" applyNumberFormat="0" applyBorder="0" applyAlignment="0" applyProtection="0"/>
    <xf numFmtId="0" fontId="25"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0"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3" fillId="7" borderId="1" applyNumberFormat="0" applyAlignment="0" applyProtection="0"/>
    <xf numFmtId="0" fontId="26" fillId="0" borderId="6" applyNumberFormat="0" applyFill="0" applyAlignment="0" applyProtection="0"/>
    <xf numFmtId="0" fontId="22" fillId="22" borderId="0" applyNumberFormat="0" applyBorder="0" applyAlignment="0" applyProtection="0"/>
    <xf numFmtId="0" fontId="32"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cellStyleXfs>
  <cellXfs count="255">
    <xf numFmtId="0" fontId="0" fillId="0" borderId="0" xfId="0" applyAlignment="1">
      <alignment/>
    </xf>
    <xf numFmtId="0" fontId="0" fillId="0" borderId="0" xfId="0" applyFont="1" applyAlignment="1">
      <alignment/>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170" fontId="0" fillId="0" borderId="0" xfId="42" applyNumberFormat="1" applyFont="1" applyAlignment="1">
      <alignment/>
    </xf>
    <xf numFmtId="170" fontId="0" fillId="0" borderId="10" xfId="42" applyNumberFormat="1" applyFont="1" applyBorder="1" applyAlignment="1">
      <alignment/>
    </xf>
    <xf numFmtId="0" fontId="0" fillId="0" borderId="0" xfId="0" applyFont="1" applyBorder="1" applyAlignment="1">
      <alignment/>
    </xf>
    <xf numFmtId="170" fontId="0" fillId="0" borderId="11" xfId="42" applyNumberFormat="1" applyFont="1" applyBorder="1" applyAlignment="1">
      <alignment/>
    </xf>
    <xf numFmtId="170" fontId="0" fillId="0" borderId="0" xfId="42" applyNumberFormat="1" applyFont="1" applyBorder="1" applyAlignment="1">
      <alignment/>
    </xf>
    <xf numFmtId="43" fontId="0" fillId="0" borderId="0" xfId="42" applyFont="1" applyAlignment="1">
      <alignment/>
    </xf>
    <xf numFmtId="0" fontId="5" fillId="0" borderId="0" xfId="0" applyFont="1" applyAlignment="1">
      <alignment/>
    </xf>
    <xf numFmtId="0" fontId="0" fillId="0" borderId="10" xfId="0" applyFont="1" applyBorder="1" applyAlignment="1">
      <alignment/>
    </xf>
    <xf numFmtId="0" fontId="6" fillId="0" borderId="0" xfId="0" applyFont="1" applyFill="1" applyAlignment="1">
      <alignment/>
    </xf>
    <xf numFmtId="0" fontId="6" fillId="0" borderId="0" xfId="0" applyFont="1" applyAlignment="1">
      <alignment/>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10" fillId="0" borderId="0" xfId="0" applyFont="1" applyBorder="1" applyAlignment="1">
      <alignment horizontal="center" vertical="center" wrapText="1"/>
    </xf>
    <xf numFmtId="0" fontId="6" fillId="0" borderId="0" xfId="0" applyFont="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6" fillId="0" borderId="0" xfId="0" applyFont="1" applyBorder="1" applyAlignment="1">
      <alignment horizontal="right" vertical="center"/>
    </xf>
    <xf numFmtId="0" fontId="10" fillId="0" borderId="0" xfId="0" applyFont="1" applyFill="1" applyBorder="1" applyAlignment="1">
      <alignment horizontal="center"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170" fontId="6" fillId="0" borderId="0" xfId="42" applyNumberFormat="1" applyFont="1" applyFill="1" applyBorder="1" applyAlignment="1">
      <alignment horizontal="center" vertical="center"/>
    </xf>
    <xf numFmtId="170" fontId="6" fillId="0" borderId="10" xfId="42" applyNumberFormat="1" applyFont="1" applyFill="1" applyBorder="1" applyAlignment="1">
      <alignment horizontal="center" vertical="center"/>
    </xf>
    <xf numFmtId="170" fontId="10" fillId="0" borderId="12" xfId="42" applyNumberFormat="1" applyFont="1" applyFill="1" applyBorder="1" applyAlignment="1">
      <alignment horizontal="center" vertical="center"/>
    </xf>
    <xf numFmtId="170" fontId="10" fillId="0" borderId="0" xfId="42" applyNumberFormat="1" applyFont="1" applyFill="1" applyBorder="1" applyAlignment="1">
      <alignment horizontal="center" vertical="center"/>
    </xf>
    <xf numFmtId="0" fontId="6" fillId="0" borderId="0" xfId="0" applyFont="1" applyFill="1" applyAlignment="1">
      <alignment horizontal="right"/>
    </xf>
    <xf numFmtId="170" fontId="10" fillId="0" borderId="0" xfId="0" applyNumberFormat="1" applyFont="1" applyFill="1" applyBorder="1" applyAlignment="1">
      <alignment horizontal="center" vertical="center"/>
    </xf>
    <xf numFmtId="170" fontId="6" fillId="0" borderId="0" xfId="0" applyNumberFormat="1" applyFont="1" applyFill="1" applyAlignment="1">
      <alignment/>
    </xf>
    <xf numFmtId="0" fontId="6" fillId="0" borderId="0" xfId="0" applyFont="1" applyFill="1" applyBorder="1" applyAlignment="1">
      <alignment horizontal="center" vertical="center"/>
    </xf>
    <xf numFmtId="170" fontId="10" fillId="0" borderId="13" xfId="0" applyNumberFormat="1" applyFont="1" applyFill="1" applyBorder="1" applyAlignment="1">
      <alignment horizontal="center" vertical="center"/>
    </xf>
    <xf numFmtId="0" fontId="6" fillId="0" borderId="0" xfId="0" applyFont="1" applyAlignment="1">
      <alignment horizontal="right"/>
    </xf>
    <xf numFmtId="0" fontId="6" fillId="0" borderId="0" xfId="0" applyFont="1" applyFill="1" applyBorder="1" applyAlignment="1">
      <alignment/>
    </xf>
    <xf numFmtId="0" fontId="6" fillId="0" borderId="0" xfId="0" applyFont="1" applyFill="1" applyAlignment="1">
      <alignment vertical="top"/>
    </xf>
    <xf numFmtId="0" fontId="10" fillId="0" borderId="0" xfId="0" applyFont="1" applyFill="1" applyAlignment="1">
      <alignment horizontal="center" vertical="top"/>
    </xf>
    <xf numFmtId="0" fontId="10"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justify" vertical="top"/>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4" fontId="10" fillId="0" borderId="0" xfId="0" applyNumberFormat="1" applyFont="1" applyBorder="1" applyAlignment="1">
      <alignment horizontal="center" vertical="center"/>
    </xf>
    <xf numFmtId="14" fontId="10" fillId="0" borderId="0" xfId="0" applyNumberFormat="1" applyFont="1" applyBorder="1" applyAlignment="1" quotePrefix="1">
      <alignment horizontal="center" vertical="center"/>
    </xf>
    <xf numFmtId="170" fontId="6" fillId="0" borderId="0" xfId="42" applyNumberFormat="1" applyFont="1" applyAlignment="1">
      <alignment/>
    </xf>
    <xf numFmtId="170" fontId="6" fillId="0" borderId="0" xfId="42" applyNumberFormat="1" applyFont="1" applyFill="1" applyAlignment="1">
      <alignment/>
    </xf>
    <xf numFmtId="170" fontId="6" fillId="0" borderId="10" xfId="42" applyNumberFormat="1" applyFont="1" applyBorder="1" applyAlignment="1">
      <alignment/>
    </xf>
    <xf numFmtId="0" fontId="6" fillId="0" borderId="0" xfId="0" applyFont="1" applyBorder="1" applyAlignment="1">
      <alignment/>
    </xf>
    <xf numFmtId="170" fontId="6" fillId="0" borderId="11" xfId="42" applyNumberFormat="1" applyFont="1" applyBorder="1" applyAlignment="1">
      <alignment/>
    </xf>
    <xf numFmtId="170" fontId="6" fillId="0" borderId="0" xfId="42" applyNumberFormat="1" applyFont="1" applyBorder="1" applyAlignment="1">
      <alignment/>
    </xf>
    <xf numFmtId="43" fontId="6" fillId="0" borderId="0" xfId="42" applyFont="1" applyAlignment="1">
      <alignment/>
    </xf>
    <xf numFmtId="43" fontId="6" fillId="0" borderId="0" xfId="0" applyNumberFormat="1" applyFont="1" applyFill="1" applyAlignment="1">
      <alignment horizontal="right"/>
    </xf>
    <xf numFmtId="0" fontId="6" fillId="0" borderId="0" xfId="0" applyFont="1" applyFill="1" applyBorder="1" applyAlignment="1">
      <alignment horizontal="left" vertical="center" wrapText="1"/>
    </xf>
    <xf numFmtId="41" fontId="6" fillId="0" borderId="0" xfId="0" applyNumberFormat="1" applyFont="1" applyBorder="1" applyAlignment="1">
      <alignment horizontal="center" vertical="center"/>
    </xf>
    <xf numFmtId="171" fontId="6" fillId="0" borderId="0" xfId="0" applyNumberFormat="1" applyFont="1" applyBorder="1" applyAlignment="1">
      <alignment horizontal="center" vertical="center"/>
    </xf>
    <xf numFmtId="0" fontId="12" fillId="0" borderId="0" xfId="0" applyFont="1" applyBorder="1" applyAlignment="1">
      <alignment vertical="center"/>
    </xf>
    <xf numFmtId="41" fontId="6" fillId="0" borderId="14" xfId="0" applyNumberFormat="1" applyFont="1" applyBorder="1" applyAlignment="1">
      <alignment horizontal="center" vertical="center"/>
    </xf>
    <xf numFmtId="41" fontId="6" fillId="0" borderId="15" xfId="0" applyNumberFormat="1" applyFont="1" applyBorder="1" applyAlignment="1">
      <alignment horizontal="center" vertical="center"/>
    </xf>
    <xf numFmtId="41" fontId="6" fillId="0" borderId="16" xfId="0" applyNumberFormat="1" applyFont="1" applyBorder="1" applyAlignment="1">
      <alignment horizontal="center" vertical="center"/>
    </xf>
    <xf numFmtId="41" fontId="6" fillId="0" borderId="17" xfId="0" applyNumberFormat="1" applyFont="1" applyBorder="1" applyAlignment="1">
      <alignment horizontal="center" vertical="center"/>
    </xf>
    <xf numFmtId="41" fontId="6" fillId="0" borderId="15" xfId="0" applyNumberFormat="1" applyFont="1" applyFill="1" applyBorder="1" applyAlignment="1">
      <alignment horizontal="center" vertical="center"/>
    </xf>
    <xf numFmtId="41" fontId="6" fillId="0" borderId="13" xfId="0" applyNumberFormat="1" applyFont="1" applyBorder="1" applyAlignment="1">
      <alignment horizontal="center" vertical="center"/>
    </xf>
    <xf numFmtId="43" fontId="6" fillId="0" borderId="0" xfId="42" applyFont="1" applyBorder="1" applyAlignment="1">
      <alignment vertical="center"/>
    </xf>
    <xf numFmtId="41" fontId="6" fillId="0" borderId="10" xfId="0" applyNumberFormat="1" applyFont="1" applyBorder="1" applyAlignment="1">
      <alignment horizontal="center" vertical="center"/>
    </xf>
    <xf numFmtId="43" fontId="6" fillId="0" borderId="11" xfId="42" applyNumberFormat="1" applyFont="1" applyBorder="1" applyAlignment="1">
      <alignment/>
    </xf>
    <xf numFmtId="43" fontId="6" fillId="0" borderId="0" xfId="0" applyNumberFormat="1" applyFont="1" applyBorder="1" applyAlignment="1">
      <alignment horizontal="center" vertical="center"/>
    </xf>
    <xf numFmtId="41" fontId="6" fillId="0" borderId="0" xfId="0" applyNumberFormat="1" applyFont="1" applyAlignment="1">
      <alignment/>
    </xf>
    <xf numFmtId="41" fontId="6" fillId="0" borderId="0" xfId="0" applyNumberFormat="1" applyFont="1" applyBorder="1" applyAlignment="1">
      <alignment/>
    </xf>
    <xf numFmtId="0" fontId="6" fillId="0" borderId="0" xfId="0" applyFont="1" applyAlignment="1">
      <alignment horizontal="center"/>
    </xf>
    <xf numFmtId="0" fontId="9" fillId="0" borderId="0" xfId="0" applyFont="1" applyFill="1" applyAlignment="1">
      <alignment horizontal="center" vertical="top"/>
    </xf>
    <xf numFmtId="0" fontId="10" fillId="0" borderId="0" xfId="0" applyFont="1" applyAlignment="1">
      <alignment horizontal="center"/>
    </xf>
    <xf numFmtId="0" fontId="10" fillId="0" borderId="0" xfId="0" applyFont="1" applyAlignment="1">
      <alignment/>
    </xf>
    <xf numFmtId="0" fontId="6" fillId="0" borderId="0" xfId="0" applyFont="1" applyFill="1" applyAlignment="1">
      <alignment horizontal="justify" vertical="top"/>
    </xf>
    <xf numFmtId="0" fontId="10" fillId="0" borderId="0" xfId="0" applyFont="1" applyFill="1" applyAlignment="1">
      <alignment horizontal="center"/>
    </xf>
    <xf numFmtId="0" fontId="10" fillId="0" borderId="0" xfId="0" applyFont="1" applyFill="1" applyAlignment="1">
      <alignment/>
    </xf>
    <xf numFmtId="0" fontId="6" fillId="0" borderId="0" xfId="0" applyFont="1" applyFill="1" applyAlignment="1">
      <alignment horizontal="center"/>
    </xf>
    <xf numFmtId="0" fontId="6" fillId="0" borderId="0" xfId="0" applyFont="1" applyAlignment="1">
      <alignment horizontal="left" vertical="top" wrapText="1"/>
    </xf>
    <xf numFmtId="0" fontId="13" fillId="0" borderId="0" xfId="0" applyFont="1" applyAlignment="1">
      <alignment/>
    </xf>
    <xf numFmtId="0" fontId="10" fillId="0" borderId="0" xfId="0" applyFont="1" applyAlignment="1">
      <alignment horizontal="justify" vertical="top"/>
    </xf>
    <xf numFmtId="0" fontId="6" fillId="0" borderId="0" xfId="0" applyFont="1" applyAlignment="1">
      <alignment horizontal="left" vertical="top"/>
    </xf>
    <xf numFmtId="0" fontId="10" fillId="0" borderId="0" xfId="0" applyFont="1" applyAlignment="1">
      <alignment horizontal="left" vertical="top"/>
    </xf>
    <xf numFmtId="0" fontId="13" fillId="0" borderId="0" xfId="0" applyFont="1" applyAlignment="1">
      <alignment horizontal="left" vertical="top"/>
    </xf>
    <xf numFmtId="0" fontId="10" fillId="0" borderId="0" xfId="0" applyFont="1" applyAlignment="1">
      <alignment horizontal="right"/>
    </xf>
    <xf numFmtId="0" fontId="6" fillId="0" borderId="0" xfId="0"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right"/>
    </xf>
    <xf numFmtId="0" fontId="6" fillId="0" borderId="0" xfId="0" applyFont="1" applyFill="1" applyAlignment="1">
      <alignment horizontal="justify" vertical="top" wrapText="1" shrinkToFit="1"/>
    </xf>
    <xf numFmtId="0" fontId="6" fillId="0" borderId="0" xfId="0" applyFont="1" applyAlignment="1">
      <alignment horizontal="justify" vertical="center" wrapText="1"/>
    </xf>
    <xf numFmtId="0" fontId="6" fillId="0" borderId="0" xfId="0" applyFont="1" applyAlignment="1">
      <alignment/>
    </xf>
    <xf numFmtId="0" fontId="6" fillId="0" borderId="0" xfId="0" applyFont="1" applyAlignment="1">
      <alignment wrapText="1"/>
    </xf>
    <xf numFmtId="0" fontId="6" fillId="0" borderId="18" xfId="0" applyFont="1" applyBorder="1" applyAlignment="1">
      <alignment wrapText="1"/>
    </xf>
    <xf numFmtId="0" fontId="6" fillId="0" borderId="19" xfId="0" applyFont="1" applyBorder="1" applyAlignment="1">
      <alignment wrapText="1"/>
    </xf>
    <xf numFmtId="0" fontId="6" fillId="0" borderId="20" xfId="0" applyFont="1" applyBorder="1" applyAlignment="1">
      <alignment wrapText="1"/>
    </xf>
    <xf numFmtId="0" fontId="6" fillId="0" borderId="21" xfId="0" applyFont="1" applyBorder="1" applyAlignment="1">
      <alignment wrapText="1"/>
    </xf>
    <xf numFmtId="0" fontId="6" fillId="0" borderId="0" xfId="0" applyFont="1" applyBorder="1" applyAlignment="1">
      <alignment wrapText="1"/>
    </xf>
    <xf numFmtId="0" fontId="6" fillId="0" borderId="22" xfId="0" applyFont="1" applyBorder="1" applyAlignment="1">
      <alignment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6" fillId="0" borderId="23" xfId="0" applyFont="1" applyBorder="1" applyAlignment="1">
      <alignment wrapText="1"/>
    </xf>
    <xf numFmtId="0" fontId="6" fillId="0" borderId="10" xfId="0" applyFont="1" applyBorder="1" applyAlignment="1">
      <alignment wrapText="1"/>
    </xf>
    <xf numFmtId="0" fontId="6" fillId="0" borderId="24" xfId="0" applyFont="1" applyBorder="1" applyAlignment="1">
      <alignment wrapText="1"/>
    </xf>
    <xf numFmtId="0" fontId="10" fillId="0" borderId="17" xfId="0" applyFont="1" applyBorder="1" applyAlignment="1">
      <alignment horizontal="center" wrapText="1"/>
    </xf>
    <xf numFmtId="170" fontId="6" fillId="0" borderId="21" xfId="42" applyNumberFormat="1" applyFont="1" applyBorder="1" applyAlignment="1">
      <alignment wrapText="1"/>
    </xf>
    <xf numFmtId="0" fontId="6" fillId="0" borderId="15" xfId="0" applyFont="1" applyBorder="1" applyAlignment="1">
      <alignment wrapText="1"/>
    </xf>
    <xf numFmtId="43" fontId="6" fillId="0" borderId="21" xfId="42" applyFont="1" applyBorder="1" applyAlignment="1">
      <alignment wrapText="1"/>
    </xf>
    <xf numFmtId="43" fontId="6" fillId="0" borderId="15" xfId="42" applyFont="1" applyBorder="1" applyAlignment="1">
      <alignment wrapText="1"/>
    </xf>
    <xf numFmtId="43" fontId="6" fillId="0" borderId="22" xfId="42" applyFont="1" applyBorder="1" applyAlignment="1">
      <alignment wrapText="1"/>
    </xf>
    <xf numFmtId="0" fontId="6" fillId="0" borderId="16" xfId="0" applyFont="1" applyBorder="1" applyAlignment="1">
      <alignment wrapText="1"/>
    </xf>
    <xf numFmtId="0" fontId="6" fillId="0" borderId="0" xfId="0" applyFont="1" applyAlignment="1">
      <alignment horizontal="justify"/>
    </xf>
    <xf numFmtId="170" fontId="6" fillId="0" borderId="18" xfId="42" applyNumberFormat="1" applyFont="1" applyBorder="1" applyAlignment="1">
      <alignment wrapText="1"/>
    </xf>
    <xf numFmtId="170" fontId="6" fillId="0" borderId="22" xfId="42" applyNumberFormat="1" applyFont="1" applyFill="1" applyBorder="1" applyAlignment="1">
      <alignment wrapText="1"/>
    </xf>
    <xf numFmtId="0" fontId="10" fillId="0" borderId="0" xfId="0" applyFont="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170" fontId="6" fillId="0" borderId="0" xfId="42" applyNumberFormat="1" applyFont="1" applyFill="1" applyBorder="1" applyAlignment="1">
      <alignment horizontal="right"/>
    </xf>
    <xf numFmtId="3" fontId="6" fillId="0" borderId="0" xfId="0" applyNumberFormat="1" applyFont="1" applyAlignment="1">
      <alignment/>
    </xf>
    <xf numFmtId="37" fontId="6" fillId="0" borderId="0" xfId="0" applyNumberFormat="1" applyFont="1" applyFill="1" applyBorder="1" applyAlignment="1">
      <alignment horizontal="center"/>
    </xf>
    <xf numFmtId="37" fontId="6" fillId="0" borderId="0" xfId="0" applyNumberFormat="1" applyFont="1" applyBorder="1" applyAlignment="1">
      <alignment horizontal="center"/>
    </xf>
    <xf numFmtId="0" fontId="0" fillId="0" borderId="0" xfId="0" applyAlignment="1">
      <alignment/>
    </xf>
    <xf numFmtId="170" fontId="6" fillId="0" borderId="0" xfId="42" applyNumberFormat="1" applyFont="1" applyBorder="1" applyAlignment="1">
      <alignment wrapText="1"/>
    </xf>
    <xf numFmtId="41" fontId="6" fillId="0" borderId="0" xfId="0" applyNumberFormat="1" applyFont="1" applyFill="1" applyBorder="1" applyAlignment="1">
      <alignment horizontal="center" vertical="center"/>
    </xf>
    <xf numFmtId="14" fontId="10" fillId="0" borderId="0" xfId="0" applyNumberFormat="1" applyFont="1" applyAlignment="1">
      <alignment horizontal="center"/>
    </xf>
    <xf numFmtId="43" fontId="6" fillId="0" borderId="0" xfId="42" applyFont="1" applyFill="1" applyAlignment="1">
      <alignment/>
    </xf>
    <xf numFmtId="0" fontId="6" fillId="0" borderId="0" xfId="0" applyFont="1" applyAlignment="1">
      <alignment vertical="top" wrapText="1"/>
    </xf>
    <xf numFmtId="41" fontId="6" fillId="0" borderId="11" xfId="0" applyNumberFormat="1" applyFont="1" applyBorder="1" applyAlignment="1">
      <alignment horizontal="center" vertical="center"/>
    </xf>
    <xf numFmtId="0" fontId="11" fillId="0" borderId="0" xfId="0" applyFont="1" applyFill="1" applyAlignment="1">
      <alignment horizontal="center"/>
    </xf>
    <xf numFmtId="0" fontId="11" fillId="0" borderId="0" xfId="0" applyFont="1" applyFill="1" applyAlignment="1">
      <alignment horizontal="center" vertical="justify"/>
    </xf>
    <xf numFmtId="37" fontId="6" fillId="0" borderId="0" xfId="0" applyNumberFormat="1" applyFont="1" applyFill="1" applyAlignment="1">
      <alignment horizontal="center"/>
    </xf>
    <xf numFmtId="37" fontId="6" fillId="0" borderId="13" xfId="0" applyNumberFormat="1" applyFont="1" applyFill="1" applyBorder="1" applyAlignment="1">
      <alignment horizontal="center"/>
    </xf>
    <xf numFmtId="14" fontId="10" fillId="0" borderId="0" xfId="0" applyNumberFormat="1" applyFont="1" applyFill="1" applyAlignment="1">
      <alignment horizontal="center"/>
    </xf>
    <xf numFmtId="0" fontId="6" fillId="0" borderId="0" xfId="0" applyFont="1" applyAlignment="1">
      <alignment horizontal="left"/>
    </xf>
    <xf numFmtId="170" fontId="6" fillId="0" borderId="22" xfId="42" applyNumberFormat="1" applyFont="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10" fillId="0" borderId="18" xfId="0" applyFont="1" applyBorder="1" applyAlignment="1">
      <alignment horizontal="center" wrapText="1"/>
    </xf>
    <xf numFmtId="0" fontId="10" fillId="0" borderId="20" xfId="0" applyFont="1" applyBorder="1" applyAlignment="1">
      <alignment horizontal="center" wrapText="1"/>
    </xf>
    <xf numFmtId="43" fontId="6" fillId="0" borderId="21" xfId="42"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170" fontId="6" fillId="0" borderId="18" xfId="42" applyNumberFormat="1" applyFont="1" applyBorder="1" applyAlignment="1">
      <alignment horizontal="center" wrapText="1"/>
    </xf>
    <xf numFmtId="170" fontId="6" fillId="0" borderId="20" xfId="42" applyNumberFormat="1" applyFont="1" applyBorder="1" applyAlignment="1">
      <alignment horizontal="center" wrapText="1"/>
    </xf>
    <xf numFmtId="170" fontId="6" fillId="0" borderId="21" xfId="42" applyNumberFormat="1" applyFont="1" applyBorder="1" applyAlignment="1">
      <alignment horizontal="center" wrapText="1"/>
    </xf>
    <xf numFmtId="0" fontId="11" fillId="0" borderId="0" xfId="0" applyFont="1" applyFill="1" applyBorder="1" applyAlignment="1">
      <alignment horizontal="center" wrapText="1"/>
    </xf>
    <xf numFmtId="176" fontId="10" fillId="0" borderId="0" xfId="0" applyNumberFormat="1" applyFont="1" applyBorder="1" applyAlignment="1">
      <alignment horizontal="center" vertical="center"/>
    </xf>
    <xf numFmtId="176" fontId="10" fillId="0" borderId="0" xfId="0" applyNumberFormat="1" applyFont="1" applyBorder="1" applyAlignment="1" quotePrefix="1">
      <alignment horizontal="center" vertical="center"/>
    </xf>
    <xf numFmtId="38" fontId="6" fillId="0" borderId="0" xfId="42" applyNumberFormat="1" applyFont="1" applyAlignment="1">
      <alignment horizontal="right" vertical="top"/>
    </xf>
    <xf numFmtId="38" fontId="10" fillId="0" borderId="0" xfId="42" applyNumberFormat="1" applyFont="1" applyAlignment="1">
      <alignment horizontal="right" vertical="top"/>
    </xf>
    <xf numFmtId="38" fontId="6" fillId="0" borderId="0" xfId="42" applyNumberFormat="1" applyFont="1" applyAlignment="1">
      <alignment horizontal="right"/>
    </xf>
    <xf numFmtId="38" fontId="6" fillId="0" borderId="0" xfId="42" applyNumberFormat="1" applyFont="1" applyAlignment="1">
      <alignment horizontal="left" vertical="top"/>
    </xf>
    <xf numFmtId="38" fontId="6" fillId="0" borderId="13" xfId="42" applyNumberFormat="1" applyFont="1" applyBorder="1" applyAlignment="1">
      <alignment horizontal="right" vertical="top"/>
    </xf>
    <xf numFmtId="38" fontId="6" fillId="0" borderId="0" xfId="42" applyNumberFormat="1" applyFont="1" applyAlignment="1">
      <alignment horizontal="justify" vertical="top"/>
    </xf>
    <xf numFmtId="38" fontId="6" fillId="0" borderId="13" xfId="42" applyNumberFormat="1" applyFont="1" applyBorder="1" applyAlignment="1">
      <alignment/>
    </xf>
    <xf numFmtId="38" fontId="6" fillId="0" borderId="0" xfId="42" applyNumberFormat="1" applyFont="1" applyBorder="1" applyAlignment="1">
      <alignment horizontal="right" vertical="top"/>
    </xf>
    <xf numFmtId="38" fontId="6" fillId="0" borderId="0" xfId="42" applyNumberFormat="1" applyFont="1" applyBorder="1" applyAlignment="1">
      <alignment horizontal="justify" vertical="top"/>
    </xf>
    <xf numFmtId="38" fontId="6" fillId="0" borderId="0" xfId="42" applyNumberFormat="1" applyFont="1" applyBorder="1" applyAlignment="1">
      <alignment/>
    </xf>
    <xf numFmtId="38" fontId="6" fillId="0" borderId="0" xfId="0" applyNumberFormat="1" applyFont="1" applyAlignment="1">
      <alignment horizontal="justify" vertical="top"/>
    </xf>
    <xf numFmtId="38" fontId="10" fillId="0" borderId="0" xfId="0" applyNumberFormat="1" applyFont="1" applyAlignment="1">
      <alignment horizontal="justify" vertical="top"/>
    </xf>
    <xf numFmtId="38" fontId="6" fillId="0" borderId="0" xfId="0" applyNumberFormat="1" applyFont="1" applyAlignment="1">
      <alignment/>
    </xf>
    <xf numFmtId="0" fontId="0" fillId="0" borderId="0" xfId="0" applyAlignment="1">
      <alignment horizontal="justify" vertical="top" wrapText="1"/>
    </xf>
    <xf numFmtId="0" fontId="0" fillId="0" borderId="0" xfId="0" applyFill="1" applyAlignment="1">
      <alignment horizontal="justify" vertical="top" wrapText="1"/>
    </xf>
    <xf numFmtId="170" fontId="6" fillId="0" borderId="11" xfId="0" applyNumberFormat="1" applyFont="1" applyBorder="1" applyAlignment="1">
      <alignment/>
    </xf>
    <xf numFmtId="0" fontId="6" fillId="0" borderId="0" xfId="0" applyFont="1" applyFill="1" applyAlignment="1">
      <alignment horizontal="left" vertical="top"/>
    </xf>
    <xf numFmtId="0" fontId="0" fillId="0" borderId="0" xfId="0" applyAlignment="1">
      <alignment vertical="top"/>
    </xf>
    <xf numFmtId="0" fontId="0" fillId="0" borderId="0" xfId="0" applyFont="1" applyAlignment="1">
      <alignment horizontal="justify" vertical="top"/>
    </xf>
    <xf numFmtId="0" fontId="0" fillId="0" borderId="0" xfId="0" applyFont="1" applyFill="1" applyAlignment="1">
      <alignment horizontal="justify" vertical="top"/>
    </xf>
    <xf numFmtId="0" fontId="5" fillId="0" borderId="0" xfId="0" applyFont="1" applyFill="1" applyAlignment="1">
      <alignment horizontal="right" vertical="top"/>
    </xf>
    <xf numFmtId="0" fontId="0" fillId="0" borderId="0" xfId="0" applyFont="1" applyAlignment="1">
      <alignment/>
    </xf>
    <xf numFmtId="0" fontId="0" fillId="0" borderId="0" xfId="0" applyFont="1" applyFill="1" applyAlignment="1">
      <alignment vertical="top"/>
    </xf>
    <xf numFmtId="0" fontId="0" fillId="0" borderId="0" xfId="0" applyFont="1" applyFill="1" applyAlignment="1" quotePrefix="1">
      <alignment horizontal="right" vertical="top"/>
    </xf>
    <xf numFmtId="0" fontId="5" fillId="0" borderId="0" xfId="0" applyFont="1" applyAlignment="1">
      <alignment vertical="top"/>
    </xf>
    <xf numFmtId="0" fontId="0" fillId="0" borderId="0" xfId="0" applyAlignment="1">
      <alignment vertical="top" wrapText="1"/>
    </xf>
    <xf numFmtId="0" fontId="0" fillId="0" borderId="0" xfId="0" applyFill="1" applyAlignment="1">
      <alignment vertical="top" wrapText="1"/>
    </xf>
    <xf numFmtId="0" fontId="0" fillId="0" borderId="0" xfId="0" applyAlignment="1">
      <alignment horizontal="justify" vertical="top"/>
    </xf>
    <xf numFmtId="0" fontId="0" fillId="0" borderId="0" xfId="0" applyFill="1" applyAlignment="1">
      <alignment horizontal="justify" vertical="top"/>
    </xf>
    <xf numFmtId="0" fontId="0" fillId="0" borderId="0" xfId="0" applyFont="1" applyFill="1" applyAlignment="1">
      <alignment/>
    </xf>
    <xf numFmtId="0" fontId="0" fillId="0" borderId="0" xfId="0" applyFill="1" applyAlignment="1">
      <alignment vertical="top"/>
    </xf>
    <xf numFmtId="0" fontId="0" fillId="0" borderId="0" xfId="0" applyFont="1" applyAlignment="1">
      <alignment vertical="top"/>
    </xf>
    <xf numFmtId="38" fontId="6" fillId="0" borderId="10" xfId="42" applyNumberFormat="1" applyFont="1" applyBorder="1" applyAlignment="1">
      <alignment horizontal="right"/>
    </xf>
    <xf numFmtId="38" fontId="6" fillId="0" borderId="10" xfId="42" applyNumberFormat="1" applyFont="1" applyBorder="1" applyAlignment="1">
      <alignment horizontal="right" vertical="top"/>
    </xf>
    <xf numFmtId="38" fontId="6" fillId="0" borderId="0" xfId="42" applyNumberFormat="1" applyFont="1" applyFill="1" applyAlignment="1">
      <alignment horizontal="right" vertical="top"/>
    </xf>
    <xf numFmtId="43" fontId="6" fillId="0" borderId="0" xfId="42" applyFont="1" applyFill="1" applyAlignment="1">
      <alignment horizontal="right" vertical="top"/>
    </xf>
    <xf numFmtId="38" fontId="6" fillId="0" borderId="0" xfId="42" applyNumberFormat="1" applyFont="1" applyFill="1" applyAlignment="1">
      <alignment horizontal="right"/>
    </xf>
    <xf numFmtId="38" fontId="6" fillId="0" borderId="13" xfId="42" applyNumberFormat="1" applyFont="1" applyFill="1" applyBorder="1" applyAlignment="1">
      <alignment horizontal="right" vertical="top"/>
    </xf>
    <xf numFmtId="41" fontId="6" fillId="0" borderId="0" xfId="42" applyNumberFormat="1" applyFont="1" applyFill="1" applyBorder="1" applyAlignment="1">
      <alignment horizontal="justify" vertical="top"/>
    </xf>
    <xf numFmtId="41" fontId="6" fillId="0" borderId="0" xfId="42" applyNumberFormat="1" applyFont="1" applyFill="1" applyAlignment="1">
      <alignment horizontal="justify" vertical="top"/>
    </xf>
    <xf numFmtId="41" fontId="6" fillId="0" borderId="0" xfId="42" applyNumberFormat="1" applyFont="1" applyFill="1" applyBorder="1" applyAlignment="1">
      <alignment/>
    </xf>
    <xf numFmtId="0" fontId="0" fillId="0" borderId="0" xfId="0" applyFill="1" applyAlignment="1">
      <alignment/>
    </xf>
    <xf numFmtId="0" fontId="10" fillId="0" borderId="0" xfId="0" applyFont="1" applyFill="1" applyAlignment="1">
      <alignment horizontal="left" vertical="top"/>
    </xf>
    <xf numFmtId="0" fontId="6" fillId="0" borderId="0" xfId="0" applyFont="1" applyFill="1" applyBorder="1" applyAlignment="1">
      <alignment vertical="center"/>
    </xf>
    <xf numFmtId="170" fontId="6" fillId="0" borderId="19" xfId="42" applyNumberFormat="1" applyFont="1" applyFill="1" applyBorder="1" applyAlignment="1">
      <alignment horizontal="center" vertical="center"/>
    </xf>
    <xf numFmtId="43" fontId="6" fillId="0" borderId="0" xfId="42" applyFont="1" applyAlignment="1">
      <alignment horizontal="right" vertical="top"/>
    </xf>
    <xf numFmtId="43" fontId="6" fillId="0" borderId="0" xfId="42" applyFont="1" applyAlignment="1">
      <alignment horizontal="right"/>
    </xf>
    <xf numFmtId="0" fontId="3"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justify" vertical="top" wrapText="1"/>
    </xf>
    <xf numFmtId="0" fontId="0" fillId="0" borderId="0" xfId="0" applyAlignment="1">
      <alignment/>
    </xf>
    <xf numFmtId="0" fontId="10" fillId="0" borderId="18" xfId="0" applyFont="1" applyBorder="1" applyAlignment="1">
      <alignment horizontal="center" wrapText="1"/>
    </xf>
    <xf numFmtId="0" fontId="10" fillId="0" borderId="19" xfId="0" applyFont="1" applyBorder="1" applyAlignment="1">
      <alignment horizont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top"/>
    </xf>
    <xf numFmtId="0" fontId="4" fillId="24" borderId="25" xfId="0" applyFont="1" applyFill="1" applyBorder="1" applyAlignment="1">
      <alignment horizontal="center" vertical="center"/>
    </xf>
    <xf numFmtId="0" fontId="10" fillId="0" borderId="0" xfId="0" applyFont="1" applyBorder="1" applyAlignment="1">
      <alignment horizontal="center" vertical="center"/>
    </xf>
    <xf numFmtId="0" fontId="6" fillId="0" borderId="26" xfId="0" applyFont="1" applyFill="1" applyBorder="1" applyAlignment="1">
      <alignment horizontal="center" vertical="center" wrapText="1"/>
    </xf>
    <xf numFmtId="0" fontId="10" fillId="0" borderId="0" xfId="0" applyFont="1" applyAlignment="1">
      <alignment horizontal="center"/>
    </xf>
    <xf numFmtId="0" fontId="4" fillId="24" borderId="0" xfId="0" applyFont="1" applyFill="1" applyAlignment="1">
      <alignment horizontal="center" vertical="center"/>
    </xf>
    <xf numFmtId="0" fontId="5" fillId="0" borderId="0" xfId="0" applyFont="1" applyAlignment="1">
      <alignment horizontal="center"/>
    </xf>
    <xf numFmtId="0" fontId="0" fillId="0" borderId="26" xfId="0" applyFont="1" applyFill="1" applyBorder="1" applyAlignment="1">
      <alignment horizontal="center" vertical="center" wrapText="1"/>
    </xf>
    <xf numFmtId="0" fontId="5"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0" fillId="0" borderId="20" xfId="0" applyFont="1" applyBorder="1" applyAlignment="1">
      <alignment horizontal="center" wrapText="1"/>
    </xf>
    <xf numFmtId="0" fontId="10" fillId="0" borderId="23" xfId="0" applyFont="1" applyBorder="1" applyAlignment="1">
      <alignment horizontal="center" wrapText="1"/>
    </xf>
    <xf numFmtId="0" fontId="10" fillId="0" borderId="10" xfId="0" applyFont="1" applyBorder="1" applyAlignment="1">
      <alignment horizontal="center" wrapText="1"/>
    </xf>
    <xf numFmtId="0" fontId="10" fillId="0" borderId="24" xfId="0" applyFont="1" applyBorder="1" applyAlignment="1">
      <alignment horizontal="center" wrapText="1"/>
    </xf>
    <xf numFmtId="0" fontId="6" fillId="0" borderId="0" xfId="0" applyFont="1" applyAlignment="1">
      <alignment horizontal="left" wrapText="1"/>
    </xf>
    <xf numFmtId="0" fontId="6" fillId="0" borderId="0" xfId="0" applyFont="1" applyAlignment="1">
      <alignment horizontal="justify" vertical="top" wrapText="1"/>
    </xf>
    <xf numFmtId="0" fontId="10" fillId="0" borderId="0" xfId="0" applyFont="1" applyAlignment="1">
      <alignment horizontal="left" vertical="top" wrapText="1"/>
    </xf>
    <xf numFmtId="0" fontId="6" fillId="0" borderId="0" xfId="0" applyFont="1" applyFill="1" applyAlignment="1">
      <alignment horizontal="justify" vertical="top"/>
    </xf>
    <xf numFmtId="0" fontId="10" fillId="0" borderId="0" xfId="0" applyFont="1" applyAlignment="1">
      <alignment horizontal="justify" vertical="center" wrapText="1"/>
    </xf>
    <xf numFmtId="0" fontId="6" fillId="0" borderId="0" xfId="0" applyFont="1" applyAlignment="1">
      <alignment horizontal="justify" vertical="center" wrapText="1"/>
    </xf>
    <xf numFmtId="0" fontId="6" fillId="0" borderId="0" xfId="0" applyFont="1" applyAlignment="1">
      <alignment horizontal="justify" vertical="top" wrapText="1"/>
    </xf>
    <xf numFmtId="0" fontId="6" fillId="0" borderId="0" xfId="0" applyFont="1" applyAlignment="1">
      <alignment horizontal="left" vertical="top" wrapText="1"/>
    </xf>
    <xf numFmtId="0" fontId="6" fillId="0" borderId="0" xfId="0" applyFont="1" applyAlignment="1">
      <alignment horizontal="justify" wrapText="1"/>
    </xf>
    <xf numFmtId="0" fontId="6" fillId="0" borderId="0" xfId="0" applyFont="1" applyAlignment="1">
      <alignment horizontal="justify" vertical="top"/>
    </xf>
    <xf numFmtId="0" fontId="6" fillId="0" borderId="0" xfId="0" applyFont="1" applyFill="1" applyAlignment="1">
      <alignment horizontal="left"/>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22" xfId="0" applyFont="1" applyBorder="1" applyAlignment="1">
      <alignment horizontal="left" wrapText="1"/>
    </xf>
    <xf numFmtId="0" fontId="6" fillId="0" borderId="21" xfId="0" applyFont="1" applyBorder="1" applyAlignment="1">
      <alignment horizontal="left" vertical="top" wrapText="1"/>
    </xf>
    <xf numFmtId="0" fontId="6" fillId="0" borderId="0"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10" xfId="0" applyFont="1" applyBorder="1" applyAlignment="1">
      <alignment horizontal="left" vertical="top" wrapText="1"/>
    </xf>
    <xf numFmtId="0" fontId="6" fillId="0" borderId="24" xfId="0" applyFont="1" applyBorder="1" applyAlignment="1">
      <alignment horizontal="left" vertical="top"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7"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xf>
    <xf numFmtId="0" fontId="8" fillId="0" borderId="0" xfId="0" applyFont="1" applyAlignment="1">
      <alignment horizontal="center" vertical="top"/>
    </xf>
    <xf numFmtId="0" fontId="9" fillId="0" borderId="0" xfId="0" applyFont="1" applyAlignment="1">
      <alignment horizontal="center" vertical="top"/>
    </xf>
    <xf numFmtId="0" fontId="6" fillId="0" borderId="0" xfId="0" applyFont="1" applyAlignment="1">
      <alignment horizontal="left" vertical="top"/>
    </xf>
    <xf numFmtId="0" fontId="0" fillId="0" borderId="0" xfId="0" applyAlignment="1">
      <alignment horizontal="justify" vertical="top" wrapText="1"/>
    </xf>
    <xf numFmtId="0" fontId="0" fillId="0" borderId="0" xfId="0" applyFill="1" applyAlignment="1">
      <alignment horizontal="justify" vertical="top" wrapText="1"/>
    </xf>
    <xf numFmtId="0" fontId="10" fillId="0" borderId="0" xfId="0" applyFont="1" applyAlignment="1">
      <alignment horizontal="justify" vertical="top"/>
    </xf>
    <xf numFmtId="0" fontId="4" fillId="24" borderId="0" xfId="0" applyFont="1" applyFill="1" applyAlignment="1">
      <alignment horizontal="center" vertical="top"/>
    </xf>
    <xf numFmtId="0" fontId="15" fillId="0" borderId="0" xfId="0" applyFont="1" applyAlignment="1">
      <alignment horizontal="center" vertical="top"/>
    </xf>
    <xf numFmtId="0" fontId="1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54"/>
  <sheetViews>
    <sheetView tabSelected="1" view="pageBreakPreview" zoomScaleSheetLayoutView="100" zoomScalePageLayoutView="0" workbookViewId="0" topLeftCell="A1">
      <selection activeCell="A21" sqref="A21"/>
    </sheetView>
  </sheetViews>
  <sheetFormatPr defaultColWidth="9.140625" defaultRowHeight="12.75"/>
  <cols>
    <col min="1" max="3" width="3.28125" style="16" customWidth="1"/>
    <col min="4" max="4" width="18.28125" style="16" customWidth="1"/>
    <col min="5" max="5" width="13.28125" style="16" bestFit="1" customWidth="1"/>
    <col min="6" max="6" width="1.57421875" style="16" customWidth="1"/>
    <col min="7" max="7" width="15.140625" style="16" bestFit="1" customWidth="1"/>
    <col min="8" max="8" width="1.57421875" style="16" customWidth="1"/>
    <col min="9" max="9" width="15.7109375" style="16" bestFit="1" customWidth="1"/>
    <col min="10" max="10" width="1.57421875" style="16" customWidth="1"/>
    <col min="11" max="11" width="15.140625" style="16" bestFit="1" customWidth="1"/>
    <col min="12" max="12" width="2.140625" style="16" customWidth="1"/>
    <col min="13" max="13" width="12.28125" style="16" customWidth="1"/>
    <col min="14" max="16384" width="9.140625" style="16" customWidth="1"/>
  </cols>
  <sheetData>
    <row r="1" spans="1:11" ht="19.5" customHeight="1">
      <c r="A1" s="203" t="s">
        <v>0</v>
      </c>
      <c r="B1" s="203"/>
      <c r="C1" s="203"/>
      <c r="D1" s="203"/>
      <c r="E1" s="203"/>
      <c r="F1" s="203"/>
      <c r="G1" s="203"/>
      <c r="H1" s="203"/>
      <c r="I1" s="203"/>
      <c r="J1" s="203"/>
      <c r="K1" s="203"/>
    </row>
    <row r="2" spans="1:11" ht="9.75" customHeight="1">
      <c r="A2" s="204" t="s">
        <v>1</v>
      </c>
      <c r="B2" s="204"/>
      <c r="C2" s="204"/>
      <c r="D2" s="204"/>
      <c r="E2" s="204"/>
      <c r="F2" s="204"/>
      <c r="G2" s="204"/>
      <c r="H2" s="204"/>
      <c r="I2" s="204"/>
      <c r="J2" s="204"/>
      <c r="K2" s="204"/>
    </row>
    <row r="3" spans="1:11" ht="9.75" customHeight="1">
      <c r="A3" s="204" t="s">
        <v>2</v>
      </c>
      <c r="B3" s="204"/>
      <c r="C3" s="204"/>
      <c r="D3" s="204"/>
      <c r="E3" s="204"/>
      <c r="F3" s="204"/>
      <c r="G3" s="204"/>
      <c r="H3" s="204"/>
      <c r="I3" s="204"/>
      <c r="J3" s="204"/>
      <c r="K3" s="204"/>
    </row>
    <row r="4" spans="1:11" ht="19.5" customHeight="1">
      <c r="A4" s="205" t="s">
        <v>268</v>
      </c>
      <c r="B4" s="205"/>
      <c r="C4" s="205"/>
      <c r="D4" s="205"/>
      <c r="E4" s="205"/>
      <c r="F4" s="205"/>
      <c r="G4" s="205"/>
      <c r="H4" s="205"/>
      <c r="I4" s="205"/>
      <c r="J4" s="205"/>
      <c r="K4" s="205"/>
    </row>
    <row r="5" spans="1:11" ht="19.5" customHeight="1" thickBot="1">
      <c r="A5" s="207" t="s">
        <v>259</v>
      </c>
      <c r="B5" s="207"/>
      <c r="C5" s="207"/>
      <c r="D5" s="207"/>
      <c r="E5" s="207"/>
      <c r="F5" s="207"/>
      <c r="G5" s="207"/>
      <c r="H5" s="207"/>
      <c r="I5" s="207"/>
      <c r="J5" s="207"/>
      <c r="K5" s="207"/>
    </row>
    <row r="6" spans="1:11" ht="12.75">
      <c r="A6" s="209" t="s">
        <v>3</v>
      </c>
      <c r="B6" s="209"/>
      <c r="C6" s="209"/>
      <c r="D6" s="209"/>
      <c r="E6" s="209"/>
      <c r="F6" s="209"/>
      <c r="G6" s="209"/>
      <c r="H6" s="209"/>
      <c r="I6" s="209"/>
      <c r="J6" s="209"/>
      <c r="K6" s="209"/>
    </row>
    <row r="7" spans="1:11" ht="12.75">
      <c r="A7" s="17"/>
      <c r="B7" s="17"/>
      <c r="C7" s="17"/>
      <c r="D7" s="17"/>
      <c r="E7" s="17"/>
      <c r="F7" s="17"/>
      <c r="G7" s="17"/>
      <c r="H7" s="17"/>
      <c r="I7" s="17"/>
      <c r="J7" s="17"/>
      <c r="K7" s="17"/>
    </row>
    <row r="8" spans="1:11" ht="15" customHeight="1">
      <c r="A8" s="19"/>
      <c r="B8" s="19"/>
      <c r="C8" s="20"/>
      <c r="D8" s="20"/>
      <c r="E8" s="208" t="s">
        <v>4</v>
      </c>
      <c r="F8" s="208"/>
      <c r="G8" s="208"/>
      <c r="H8" s="24"/>
      <c r="I8" s="208" t="s">
        <v>5</v>
      </c>
      <c r="J8" s="208"/>
      <c r="K8" s="208"/>
    </row>
    <row r="9" spans="1:11" ht="48" customHeight="1">
      <c r="A9" s="19"/>
      <c r="B9" s="19"/>
      <c r="C9" s="20"/>
      <c r="D9" s="20"/>
      <c r="E9" s="45" t="s">
        <v>6</v>
      </c>
      <c r="F9" s="46"/>
      <c r="G9" s="46" t="s">
        <v>7</v>
      </c>
      <c r="H9" s="46"/>
      <c r="I9" s="45" t="s">
        <v>8</v>
      </c>
      <c r="J9" s="46"/>
      <c r="K9" s="46" t="s">
        <v>9</v>
      </c>
    </row>
    <row r="10" spans="1:11" ht="15" customHeight="1">
      <c r="A10" s="19"/>
      <c r="B10" s="19"/>
      <c r="C10" s="20"/>
      <c r="D10" s="20"/>
      <c r="E10" s="148">
        <v>40359</v>
      </c>
      <c r="F10" s="149"/>
      <c r="G10" s="148">
        <v>39994</v>
      </c>
      <c r="H10" s="149"/>
      <c r="I10" s="148">
        <f>E10</f>
        <v>40359</v>
      </c>
      <c r="J10" s="149"/>
      <c r="K10" s="149">
        <f>G10</f>
        <v>39994</v>
      </c>
    </row>
    <row r="11" spans="1:11" ht="15" customHeight="1">
      <c r="A11" s="19"/>
      <c r="B11" s="19"/>
      <c r="C11" s="20"/>
      <c r="D11" s="20"/>
      <c r="E11" s="24" t="s">
        <v>10</v>
      </c>
      <c r="F11" s="24"/>
      <c r="G11" s="24" t="s">
        <v>10</v>
      </c>
      <c r="H11" s="24"/>
      <c r="I11" s="24" t="s">
        <v>10</v>
      </c>
      <c r="J11" s="24"/>
      <c r="K11" s="24" t="s">
        <v>10</v>
      </c>
    </row>
    <row r="13" spans="1:11" ht="12.75">
      <c r="A13" s="16" t="s">
        <v>11</v>
      </c>
      <c r="E13" s="49">
        <v>3606</v>
      </c>
      <c r="G13" s="49">
        <v>3310</v>
      </c>
      <c r="I13" s="49">
        <v>7319</v>
      </c>
      <c r="K13" s="49">
        <v>8303</v>
      </c>
    </row>
    <row r="14" spans="5:11" ht="12.75">
      <c r="E14" s="50"/>
      <c r="G14" s="50"/>
      <c r="I14" s="50"/>
      <c r="K14" s="50"/>
    </row>
    <row r="15" spans="1:11" ht="12.75">
      <c r="A15" s="16" t="s">
        <v>12</v>
      </c>
      <c r="E15" s="49">
        <f>-(2087+1795+45)</f>
        <v>-3927</v>
      </c>
      <c r="G15" s="49">
        <v>-3326</v>
      </c>
      <c r="I15" s="49">
        <f>-(4409+3053+106)</f>
        <v>-7568</v>
      </c>
      <c r="K15" s="49">
        <v>-8185</v>
      </c>
    </row>
    <row r="16" spans="5:11" ht="12.75">
      <c r="E16" s="51"/>
      <c r="G16" s="51"/>
      <c r="I16" s="51" t="s">
        <v>21</v>
      </c>
      <c r="K16" s="51" t="s">
        <v>21</v>
      </c>
    </row>
    <row r="17" spans="5:11" ht="12.75">
      <c r="E17" s="54"/>
      <c r="G17" s="54"/>
      <c r="I17" s="54"/>
      <c r="K17" s="54"/>
    </row>
    <row r="18" spans="1:11" ht="12.75">
      <c r="A18" s="16" t="s">
        <v>279</v>
      </c>
      <c r="E18" s="54">
        <f>SUM(E13:E16)</f>
        <v>-321</v>
      </c>
      <c r="G18" s="54">
        <f>SUM(G13:G16)</f>
        <v>-16</v>
      </c>
      <c r="I18" s="54">
        <f>SUM(I13:I16)</f>
        <v>-249</v>
      </c>
      <c r="K18" s="54">
        <f>SUM(K13:K16)</f>
        <v>118</v>
      </c>
    </row>
    <row r="19" spans="5:11" ht="12.75">
      <c r="E19" s="54"/>
      <c r="G19" s="54"/>
      <c r="I19" s="54"/>
      <c r="K19" s="54"/>
    </row>
    <row r="20" spans="1:11" ht="12.75">
      <c r="A20" s="16" t="s">
        <v>280</v>
      </c>
      <c r="E20" s="49">
        <v>414</v>
      </c>
      <c r="G20" s="49">
        <v>325</v>
      </c>
      <c r="I20" s="49">
        <f>438+3</f>
        <v>441</v>
      </c>
      <c r="K20" s="49">
        <v>383</v>
      </c>
    </row>
    <row r="21" spans="1:11" ht="12.75">
      <c r="A21" s="15"/>
      <c r="B21" s="15"/>
      <c r="C21" s="15"/>
      <c r="D21" s="15"/>
      <c r="E21" s="50"/>
      <c r="F21" s="15"/>
      <c r="G21" s="50"/>
      <c r="H21" s="15"/>
      <c r="I21" s="50"/>
      <c r="J21" s="15"/>
      <c r="K21" s="49"/>
    </row>
    <row r="22" spans="1:11" ht="12.75">
      <c r="A22" s="16" t="s">
        <v>13</v>
      </c>
      <c r="E22" s="49">
        <v>0</v>
      </c>
      <c r="G22" s="49">
        <v>0</v>
      </c>
      <c r="H22" s="52"/>
      <c r="I22" s="49">
        <f>+E22</f>
        <v>0</v>
      </c>
      <c r="K22" s="49">
        <v>0</v>
      </c>
    </row>
    <row r="23" spans="5:11" ht="12.75">
      <c r="E23" s="51"/>
      <c r="G23" s="51"/>
      <c r="H23" s="52"/>
      <c r="I23" s="51"/>
      <c r="K23" s="51"/>
    </row>
    <row r="24" spans="5:11" ht="12.75">
      <c r="E24" s="49"/>
      <c r="G24" s="49"/>
      <c r="H24" s="52"/>
      <c r="I24" s="49"/>
      <c r="K24" s="49"/>
    </row>
    <row r="25" spans="1:11" ht="12.75">
      <c r="A25" s="16" t="s">
        <v>171</v>
      </c>
      <c r="E25" s="49">
        <f>SUM(E18:E22)</f>
        <v>93</v>
      </c>
      <c r="G25" s="49">
        <f>SUM(G18:G22)</f>
        <v>309</v>
      </c>
      <c r="H25" s="52"/>
      <c r="I25" s="49">
        <f>SUM(I18:I22)</f>
        <v>192</v>
      </c>
      <c r="K25" s="49">
        <f>SUM(K18:K22)</f>
        <v>501</v>
      </c>
    </row>
    <row r="26" spans="5:11" ht="12.75">
      <c r="E26" s="49"/>
      <c r="G26" s="49"/>
      <c r="H26" s="52"/>
      <c r="I26" s="49"/>
      <c r="K26" s="49"/>
    </row>
    <row r="27" spans="1:11" ht="12.75">
      <c r="A27" s="16" t="s">
        <v>14</v>
      </c>
      <c r="E27" s="49">
        <v>-23</v>
      </c>
      <c r="G27" s="49">
        <v>-39</v>
      </c>
      <c r="H27" s="52"/>
      <c r="I27" s="49">
        <v>-48</v>
      </c>
      <c r="K27" s="49">
        <v>-87</v>
      </c>
    </row>
    <row r="28" spans="5:11" ht="12.75">
      <c r="E28" s="51"/>
      <c r="G28" s="51"/>
      <c r="H28" s="52"/>
      <c r="I28" s="51"/>
      <c r="K28" s="51"/>
    </row>
    <row r="29" spans="5:11" ht="12.75">
      <c r="E29" s="49"/>
      <c r="G29" s="49"/>
      <c r="H29" s="52"/>
      <c r="I29" s="49"/>
      <c r="K29" s="49"/>
    </row>
    <row r="30" spans="1:11" s="52" customFormat="1" ht="13.5" thickBot="1">
      <c r="A30" s="52" t="s">
        <v>205</v>
      </c>
      <c r="E30" s="53">
        <f>SUM(E25:E27)</f>
        <v>70</v>
      </c>
      <c r="G30" s="53">
        <f>SUM(G25:G27)</f>
        <v>270</v>
      </c>
      <c r="I30" s="53">
        <f>SUM(I25:I27)</f>
        <v>144</v>
      </c>
      <c r="K30" s="53">
        <f>SUM(K25:K27)</f>
        <v>414</v>
      </c>
    </row>
    <row r="31" spans="5:11" s="52" customFormat="1" ht="13.5" thickTop="1">
      <c r="E31" s="54"/>
      <c r="G31" s="54"/>
      <c r="I31" s="54"/>
      <c r="K31" s="54"/>
    </row>
    <row r="32" spans="1:8" ht="12.75">
      <c r="A32" s="16" t="s">
        <v>211</v>
      </c>
      <c r="H32" s="52"/>
    </row>
    <row r="33" spans="1:11" ht="13.5" thickBot="1">
      <c r="A33" s="16" t="s">
        <v>117</v>
      </c>
      <c r="E33" s="165">
        <f>E30</f>
        <v>70</v>
      </c>
      <c r="G33" s="53">
        <f>G30</f>
        <v>270</v>
      </c>
      <c r="H33" s="52"/>
      <c r="I33" s="165">
        <f>I30</f>
        <v>144</v>
      </c>
      <c r="K33" s="53">
        <f>K30</f>
        <v>414</v>
      </c>
    </row>
    <row r="34" ht="13.5" thickTop="1">
      <c r="H34" s="52"/>
    </row>
    <row r="35" ht="12.75">
      <c r="H35" s="52"/>
    </row>
    <row r="36" spans="1:8" ht="12.75">
      <c r="A36" s="16" t="s">
        <v>172</v>
      </c>
      <c r="H36" s="52"/>
    </row>
    <row r="37" spans="1:11" ht="12.75">
      <c r="A37" s="16" t="s">
        <v>15</v>
      </c>
      <c r="B37" s="16" t="s">
        <v>16</v>
      </c>
      <c r="E37" s="55">
        <f>Notes!F199</f>
        <v>0.09136513698720225</v>
      </c>
      <c r="G37" s="55">
        <f>Notes!G199</f>
        <v>0.3561469965407937</v>
      </c>
      <c r="H37" s="52"/>
      <c r="I37" s="55">
        <f>Notes!I199</f>
        <v>0.1898446645359008</v>
      </c>
      <c r="K37" s="55">
        <f>+Notes!K199</f>
        <v>0.544738192005682</v>
      </c>
    </row>
    <row r="38" ht="12.75">
      <c r="H38" s="52"/>
    </row>
    <row r="39" spans="1:11" s="15" customFormat="1" ht="12.75">
      <c r="A39" s="15" t="s">
        <v>17</v>
      </c>
      <c r="B39" s="15" t="s">
        <v>18</v>
      </c>
      <c r="E39" s="56" t="s">
        <v>183</v>
      </c>
      <c r="F39" s="33"/>
      <c r="G39" s="56" t="s">
        <v>183</v>
      </c>
      <c r="H39" s="33"/>
      <c r="I39" s="56" t="str">
        <f>+E39</f>
        <v>N/A</v>
      </c>
      <c r="J39" s="33"/>
      <c r="K39" s="56" t="s">
        <v>183</v>
      </c>
    </row>
    <row r="40" spans="3:10" ht="12.75">
      <c r="C40" s="15"/>
      <c r="E40" s="49"/>
      <c r="F40" s="49"/>
      <c r="G40" s="49"/>
      <c r="H40" s="49"/>
      <c r="J40" s="49"/>
    </row>
    <row r="41" spans="3:10" ht="12.75">
      <c r="C41" s="15"/>
      <c r="E41" s="49"/>
      <c r="F41" s="49"/>
      <c r="G41" s="49"/>
      <c r="H41" s="49"/>
      <c r="J41" s="49"/>
    </row>
    <row r="42" spans="3:10" ht="12.75">
      <c r="C42" s="15"/>
      <c r="E42" s="49"/>
      <c r="F42" s="49"/>
      <c r="G42" s="49"/>
      <c r="H42" s="49"/>
      <c r="J42" s="49"/>
    </row>
    <row r="43" spans="3:10" ht="12.75">
      <c r="C43" s="15"/>
      <c r="E43" s="49"/>
      <c r="F43" s="49"/>
      <c r="G43" s="49"/>
      <c r="H43" s="49"/>
      <c r="J43" s="49"/>
    </row>
    <row r="44" spans="3:10" ht="12.75">
      <c r="C44" s="15"/>
      <c r="E44" s="49"/>
      <c r="F44" s="49"/>
      <c r="G44" s="49"/>
      <c r="H44" s="49"/>
      <c r="J44" s="49"/>
    </row>
    <row r="45" spans="3:10" ht="12.75">
      <c r="C45" s="15"/>
      <c r="E45" s="49"/>
      <c r="F45" s="49"/>
      <c r="G45" s="49"/>
      <c r="H45" s="49"/>
      <c r="J45" s="49"/>
    </row>
    <row r="46" spans="3:10" ht="12.75">
      <c r="C46" s="15"/>
      <c r="E46" s="49"/>
      <c r="F46" s="49"/>
      <c r="G46" s="49"/>
      <c r="H46" s="49"/>
      <c r="J46" s="49"/>
    </row>
    <row r="47" spans="3:10" ht="12.75">
      <c r="C47" s="15"/>
      <c r="E47" s="49"/>
      <c r="F47" s="49"/>
      <c r="G47" s="49"/>
      <c r="H47" s="49"/>
      <c r="J47" s="49"/>
    </row>
    <row r="48" spans="3:10" ht="12.75">
      <c r="C48" s="15"/>
      <c r="E48" s="49"/>
      <c r="F48" s="49"/>
      <c r="G48" s="49"/>
      <c r="H48" s="49"/>
      <c r="J48" s="49"/>
    </row>
    <row r="49" spans="3:10" ht="12.75">
      <c r="C49" s="15"/>
      <c r="E49" s="49"/>
      <c r="F49" s="49"/>
      <c r="G49" s="49"/>
      <c r="H49" s="49"/>
      <c r="J49" s="49"/>
    </row>
    <row r="50" spans="3:10" ht="12.75">
      <c r="C50" s="15"/>
      <c r="E50" s="49"/>
      <c r="F50" s="49"/>
      <c r="G50" s="49"/>
      <c r="H50" s="49"/>
      <c r="J50" s="49"/>
    </row>
    <row r="51" spans="3:10" ht="12.75">
      <c r="C51" s="15"/>
      <c r="E51" s="49"/>
      <c r="F51" s="49"/>
      <c r="G51" s="49"/>
      <c r="H51" s="49"/>
      <c r="J51" s="49"/>
    </row>
    <row r="52" spans="1:11" ht="12.75">
      <c r="A52" s="206" t="s">
        <v>19</v>
      </c>
      <c r="B52" s="206"/>
      <c r="C52" s="206"/>
      <c r="D52" s="206"/>
      <c r="E52" s="206"/>
      <c r="F52" s="206"/>
      <c r="G52" s="206"/>
      <c r="H52" s="206"/>
      <c r="I52" s="206"/>
      <c r="J52" s="206"/>
      <c r="K52" s="206"/>
    </row>
    <row r="53" spans="1:11" ht="12.75">
      <c r="A53" s="206" t="s">
        <v>210</v>
      </c>
      <c r="B53" s="206"/>
      <c r="C53" s="206"/>
      <c r="D53" s="206"/>
      <c r="E53" s="206"/>
      <c r="F53" s="206"/>
      <c r="G53" s="206"/>
      <c r="H53" s="206"/>
      <c r="I53" s="206"/>
      <c r="J53" s="206"/>
      <c r="K53" s="206"/>
    </row>
    <row r="54" spans="1:11" ht="15.75" customHeight="1">
      <c r="A54" s="206" t="s">
        <v>161</v>
      </c>
      <c r="B54" s="206"/>
      <c r="C54" s="206"/>
      <c r="D54" s="206"/>
      <c r="E54" s="206"/>
      <c r="F54" s="206"/>
      <c r="G54" s="206"/>
      <c r="H54" s="206"/>
      <c r="I54" s="206"/>
      <c r="J54" s="206"/>
      <c r="K54" s="206"/>
    </row>
  </sheetData>
  <sheetProtection/>
  <mergeCells count="11">
    <mergeCell ref="A54:K54"/>
    <mergeCell ref="A5:K5"/>
    <mergeCell ref="E8:G8"/>
    <mergeCell ref="I8:K8"/>
    <mergeCell ref="A53:K53"/>
    <mergeCell ref="A52:K52"/>
    <mergeCell ref="A6:K6"/>
    <mergeCell ref="A1:K1"/>
    <mergeCell ref="A2:K2"/>
    <mergeCell ref="A3:K3"/>
    <mergeCell ref="A4:K4"/>
  </mergeCells>
  <printOptions horizontalCentered="1"/>
  <pageMargins left="0.5" right="0.5" top="1" bottom="1"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54"/>
  <sheetViews>
    <sheetView workbookViewId="0" topLeftCell="A1">
      <selection activeCell="A16" sqref="A16:B17"/>
    </sheetView>
  </sheetViews>
  <sheetFormatPr defaultColWidth="9.140625" defaultRowHeight="12.75"/>
  <cols>
    <col min="1" max="3" width="3.28125" style="16" customWidth="1"/>
    <col min="4" max="4" width="18.28125" style="16" customWidth="1"/>
    <col min="5" max="5" width="13.28125" style="16" bestFit="1" customWidth="1"/>
    <col min="6" max="6" width="1.57421875" style="16" customWidth="1"/>
    <col min="7" max="7" width="15.140625" style="16" bestFit="1" customWidth="1"/>
    <col min="8" max="8" width="1.57421875" style="16" customWidth="1"/>
    <col min="9" max="9" width="15.7109375" style="16" bestFit="1" customWidth="1"/>
    <col min="10" max="10" width="1.57421875" style="16" customWidth="1"/>
    <col min="11" max="11" width="15.140625" style="16" bestFit="1" customWidth="1"/>
    <col min="12" max="12" width="2.140625" style="16" customWidth="1"/>
    <col min="13" max="13" width="12.28125" style="16" customWidth="1"/>
    <col min="14" max="16384" width="9.140625" style="16" customWidth="1"/>
  </cols>
  <sheetData>
    <row r="1" spans="1:11" ht="19.5" customHeight="1">
      <c r="A1" s="203" t="s">
        <v>0</v>
      </c>
      <c r="B1" s="203"/>
      <c r="C1" s="203"/>
      <c r="D1" s="203"/>
      <c r="E1" s="203"/>
      <c r="F1" s="203"/>
      <c r="G1" s="203"/>
      <c r="H1" s="203"/>
      <c r="I1" s="203"/>
      <c r="J1" s="203"/>
      <c r="K1" s="203"/>
    </row>
    <row r="2" spans="1:11" ht="9.75" customHeight="1">
      <c r="A2" s="204" t="s">
        <v>1</v>
      </c>
      <c r="B2" s="204"/>
      <c r="C2" s="204"/>
      <c r="D2" s="204"/>
      <c r="E2" s="204"/>
      <c r="F2" s="204"/>
      <c r="G2" s="204"/>
      <c r="H2" s="204"/>
      <c r="I2" s="204"/>
      <c r="J2" s="204"/>
      <c r="K2" s="204"/>
    </row>
    <row r="3" spans="1:11" ht="9.75" customHeight="1">
      <c r="A3" s="204" t="s">
        <v>2</v>
      </c>
      <c r="B3" s="204"/>
      <c r="C3" s="204"/>
      <c r="D3" s="204"/>
      <c r="E3" s="204"/>
      <c r="F3" s="204"/>
      <c r="G3" s="204"/>
      <c r="H3" s="204"/>
      <c r="I3" s="204"/>
      <c r="J3" s="204"/>
      <c r="K3" s="204"/>
    </row>
    <row r="4" spans="1:11" ht="19.5" customHeight="1">
      <c r="A4" s="205" t="str">
        <f>+'Income Stm'!A4:K4</f>
        <v>Quarterly report on consolidated results for the 2nd quarter ended 30.06.2010</v>
      </c>
      <c r="B4" s="205"/>
      <c r="C4" s="205"/>
      <c r="D4" s="205"/>
      <c r="E4" s="205"/>
      <c r="F4" s="205"/>
      <c r="G4" s="205"/>
      <c r="H4" s="205"/>
      <c r="I4" s="205"/>
      <c r="J4" s="205"/>
      <c r="K4" s="205"/>
    </row>
    <row r="5" spans="1:11" ht="19.5" customHeight="1" thickBot="1">
      <c r="A5" s="207" t="s">
        <v>203</v>
      </c>
      <c r="B5" s="207"/>
      <c r="C5" s="207"/>
      <c r="D5" s="207"/>
      <c r="E5" s="207"/>
      <c r="F5" s="207"/>
      <c r="G5" s="207"/>
      <c r="H5" s="207"/>
      <c r="I5" s="207"/>
      <c r="J5" s="207"/>
      <c r="K5" s="207"/>
    </row>
    <row r="6" spans="1:11" ht="12.75">
      <c r="A6" s="209" t="s">
        <v>3</v>
      </c>
      <c r="B6" s="209"/>
      <c r="C6" s="209"/>
      <c r="D6" s="209"/>
      <c r="E6" s="209"/>
      <c r="F6" s="209"/>
      <c r="G6" s="209"/>
      <c r="H6" s="209"/>
      <c r="I6" s="209"/>
      <c r="J6" s="209"/>
      <c r="K6" s="209"/>
    </row>
    <row r="7" spans="1:11" ht="12.75">
      <c r="A7" s="17"/>
      <c r="B7" s="17"/>
      <c r="C7" s="17"/>
      <c r="D7" s="17"/>
      <c r="E7" s="17"/>
      <c r="F7" s="17"/>
      <c r="G7" s="17"/>
      <c r="H7" s="17"/>
      <c r="I7" s="17"/>
      <c r="J7" s="17"/>
      <c r="K7" s="17"/>
    </row>
    <row r="8" spans="1:11" ht="15" customHeight="1">
      <c r="A8" s="19"/>
      <c r="B8" s="19"/>
      <c r="C8" s="20"/>
      <c r="D8" s="20"/>
      <c r="E8" s="208" t="s">
        <v>4</v>
      </c>
      <c r="F8" s="208"/>
      <c r="G8" s="208"/>
      <c r="H8" s="24"/>
      <c r="I8" s="208" t="s">
        <v>5</v>
      </c>
      <c r="J8" s="208"/>
      <c r="K8" s="208"/>
    </row>
    <row r="9" spans="1:11" ht="48" customHeight="1">
      <c r="A9" s="19"/>
      <c r="B9" s="19"/>
      <c r="C9" s="20"/>
      <c r="D9" s="20"/>
      <c r="E9" s="45" t="s">
        <v>6</v>
      </c>
      <c r="F9" s="46"/>
      <c r="G9" s="46" t="s">
        <v>7</v>
      </c>
      <c r="H9" s="46"/>
      <c r="I9" s="45" t="s">
        <v>8</v>
      </c>
      <c r="J9" s="46"/>
      <c r="K9" s="46" t="s">
        <v>9</v>
      </c>
    </row>
    <row r="10" spans="1:11" ht="15" customHeight="1">
      <c r="A10" s="19"/>
      <c r="B10" s="19"/>
      <c r="C10" s="20"/>
      <c r="D10" s="20"/>
      <c r="E10" s="148">
        <f>+'Income Stm'!E10</f>
        <v>40359</v>
      </c>
      <c r="F10" s="149"/>
      <c r="G10" s="148">
        <f>+'Income Stm'!G10</f>
        <v>39994</v>
      </c>
      <c r="H10" s="149"/>
      <c r="I10" s="148">
        <f>E10</f>
        <v>40359</v>
      </c>
      <c r="J10" s="149"/>
      <c r="K10" s="149">
        <f>G10</f>
        <v>39994</v>
      </c>
    </row>
    <row r="11" spans="1:11" ht="15" customHeight="1">
      <c r="A11" s="19"/>
      <c r="B11" s="19"/>
      <c r="C11" s="20"/>
      <c r="D11" s="20"/>
      <c r="E11" s="24" t="s">
        <v>10</v>
      </c>
      <c r="F11" s="24"/>
      <c r="G11" s="24" t="s">
        <v>10</v>
      </c>
      <c r="H11" s="24"/>
      <c r="I11" s="24" t="s">
        <v>10</v>
      </c>
      <c r="J11" s="24"/>
      <c r="K11" s="24" t="s">
        <v>10</v>
      </c>
    </row>
    <row r="13" spans="1:11" s="52" customFormat="1" ht="12.75">
      <c r="A13" s="52" t="s">
        <v>205</v>
      </c>
      <c r="E13" s="54">
        <f>+'Income Stm'!E30</f>
        <v>70</v>
      </c>
      <c r="G13" s="54">
        <f>+'Income Stm'!G30</f>
        <v>270</v>
      </c>
      <c r="I13" s="54">
        <f>+'Income Stm'!I30</f>
        <v>144</v>
      </c>
      <c r="K13" s="54">
        <f>+'Income Stm'!K30</f>
        <v>414</v>
      </c>
    </row>
    <row r="14" spans="5:11" s="52" customFormat="1" ht="12.75">
      <c r="E14" s="54"/>
      <c r="G14" s="54"/>
      <c r="I14" s="54"/>
      <c r="K14" s="54"/>
    </row>
    <row r="15" spans="1:11" s="52" customFormat="1" ht="12.75">
      <c r="A15" s="52" t="s">
        <v>260</v>
      </c>
      <c r="E15" s="54"/>
      <c r="G15" s="54"/>
      <c r="I15" s="54"/>
      <c r="K15" s="54"/>
    </row>
    <row r="16" spans="1:11" s="52" customFormat="1" ht="12.75">
      <c r="A16" s="52" t="s">
        <v>206</v>
      </c>
      <c r="E16" s="54">
        <v>0</v>
      </c>
      <c r="G16" s="54">
        <v>5</v>
      </c>
      <c r="I16" s="54">
        <v>0</v>
      </c>
      <c r="K16" s="54">
        <v>5</v>
      </c>
    </row>
    <row r="17" spans="2:11" s="52" customFormat="1" ht="12.75">
      <c r="B17" s="52" t="s">
        <v>207</v>
      </c>
      <c r="E17" s="54"/>
      <c r="G17" s="54"/>
      <c r="I17" s="54"/>
      <c r="K17" s="54"/>
    </row>
    <row r="18" spans="5:11" s="52" customFormat="1" ht="12.75">
      <c r="E18" s="51"/>
      <c r="G18" s="51"/>
      <c r="I18" s="51"/>
      <c r="K18" s="51"/>
    </row>
    <row r="19" s="52" customFormat="1" ht="12.75">
      <c r="A19" s="52" t="s">
        <v>208</v>
      </c>
    </row>
    <row r="20" spans="2:11" s="52" customFormat="1" ht="13.5" thickBot="1">
      <c r="B20" s="52" t="s">
        <v>209</v>
      </c>
      <c r="E20" s="53">
        <f>SUM(E13:E18)</f>
        <v>70</v>
      </c>
      <c r="G20" s="53">
        <f>SUM(G13:G18)</f>
        <v>275</v>
      </c>
      <c r="I20" s="53">
        <f>SUM(I13:I18)</f>
        <v>144</v>
      </c>
      <c r="K20" s="53">
        <f>SUM(K13:K18)</f>
        <v>419</v>
      </c>
    </row>
    <row r="21" spans="5:11" s="52" customFormat="1" ht="13.5" thickTop="1">
      <c r="E21" s="54"/>
      <c r="G21" s="54"/>
      <c r="I21" s="54"/>
      <c r="K21" s="54"/>
    </row>
    <row r="22" spans="1:11" s="52" customFormat="1" ht="12.75">
      <c r="A22" s="52" t="s">
        <v>208</v>
      </c>
      <c r="E22" s="54"/>
      <c r="G22" s="54"/>
      <c r="I22" s="54"/>
      <c r="K22" s="54"/>
    </row>
    <row r="23" spans="2:11" s="52" customFormat="1" ht="12.75">
      <c r="B23" s="52" t="s">
        <v>209</v>
      </c>
      <c r="E23" s="54"/>
      <c r="G23" s="54"/>
      <c r="I23" s="54"/>
      <c r="K23" s="54"/>
    </row>
    <row r="24" s="15" customFormat="1" ht="12.75">
      <c r="B24" s="16" t="s">
        <v>261</v>
      </c>
    </row>
    <row r="25" spans="1:11" ht="13.5" thickBot="1">
      <c r="A25" s="16" t="s">
        <v>117</v>
      </c>
      <c r="C25" s="15"/>
      <c r="E25" s="53">
        <f>+E20</f>
        <v>70</v>
      </c>
      <c r="F25" s="49"/>
      <c r="G25" s="53">
        <f>+G20</f>
        <v>275</v>
      </c>
      <c r="H25" s="49"/>
      <c r="I25" s="53">
        <f>+I20</f>
        <v>144</v>
      </c>
      <c r="J25" s="49"/>
      <c r="K25" s="53">
        <f>+K20</f>
        <v>419</v>
      </c>
    </row>
    <row r="26" ht="13.5" thickTop="1">
      <c r="H26" s="52"/>
    </row>
    <row r="27" spans="3:10" ht="12.75">
      <c r="C27" s="15"/>
      <c r="E27" s="49"/>
      <c r="F27" s="49"/>
      <c r="G27" s="49"/>
      <c r="H27" s="49"/>
      <c r="J27" s="49"/>
    </row>
    <row r="28" spans="3:10" ht="12.75">
      <c r="C28" s="15"/>
      <c r="E28" s="49"/>
      <c r="F28" s="49"/>
      <c r="G28" s="49"/>
      <c r="H28" s="49"/>
      <c r="J28" s="49"/>
    </row>
    <row r="29" spans="3:10" ht="12.75">
      <c r="C29" s="15"/>
      <c r="E29" s="49"/>
      <c r="F29" s="49"/>
      <c r="G29" s="49"/>
      <c r="H29" s="49"/>
      <c r="J29" s="49"/>
    </row>
    <row r="30" spans="3:10" ht="12.75">
      <c r="C30" s="15"/>
      <c r="E30" s="49"/>
      <c r="F30" s="49"/>
      <c r="G30" s="49"/>
      <c r="H30" s="49"/>
      <c r="J30" s="49"/>
    </row>
    <row r="31" spans="3:10" ht="12.75">
      <c r="C31" s="15"/>
      <c r="E31" s="49"/>
      <c r="F31" s="49"/>
      <c r="G31" s="49"/>
      <c r="H31" s="49"/>
      <c r="J31" s="49"/>
    </row>
    <row r="32" spans="3:10" ht="12.75">
      <c r="C32" s="15"/>
      <c r="E32" s="49"/>
      <c r="F32" s="49"/>
      <c r="G32" s="49"/>
      <c r="H32" s="49"/>
      <c r="J32" s="49"/>
    </row>
    <row r="33" spans="3:10" ht="12.75">
      <c r="C33" s="15"/>
      <c r="E33" s="49"/>
      <c r="F33" s="49"/>
      <c r="G33" s="49"/>
      <c r="H33" s="49"/>
      <c r="J33" s="49"/>
    </row>
    <row r="34" spans="3:10" ht="12.75">
      <c r="C34" s="15"/>
      <c r="E34" s="49"/>
      <c r="F34" s="49"/>
      <c r="G34" s="49"/>
      <c r="H34" s="49"/>
      <c r="J34" s="49"/>
    </row>
    <row r="35" spans="3:10" ht="12.75">
      <c r="C35" s="15"/>
      <c r="E35" s="49"/>
      <c r="F35" s="49"/>
      <c r="G35" s="49"/>
      <c r="H35" s="49"/>
      <c r="J35" s="49"/>
    </row>
    <row r="36" spans="3:10" ht="12.75">
      <c r="C36" s="15"/>
      <c r="E36" s="49"/>
      <c r="F36" s="49"/>
      <c r="G36" s="49"/>
      <c r="H36" s="49"/>
      <c r="J36" s="49"/>
    </row>
    <row r="37" spans="3:10" ht="12.75">
      <c r="C37" s="15"/>
      <c r="E37" s="49"/>
      <c r="F37" s="49"/>
      <c r="G37" s="49"/>
      <c r="H37" s="49"/>
      <c r="J37" s="49"/>
    </row>
    <row r="38" spans="3:10" ht="12.75">
      <c r="C38" s="15"/>
      <c r="E38" s="49"/>
      <c r="F38" s="49"/>
      <c r="G38" s="49"/>
      <c r="H38" s="49"/>
      <c r="J38" s="49"/>
    </row>
    <row r="39" spans="3:10" ht="12.75">
      <c r="C39" s="15"/>
      <c r="E39" s="49"/>
      <c r="F39" s="49"/>
      <c r="G39" s="49"/>
      <c r="H39" s="49"/>
      <c r="J39" s="49"/>
    </row>
    <row r="40" spans="3:10" ht="12.75">
      <c r="C40" s="15"/>
      <c r="E40" s="49"/>
      <c r="F40" s="49"/>
      <c r="G40" s="49"/>
      <c r="H40" s="49"/>
      <c r="J40" s="49"/>
    </row>
    <row r="41" spans="3:10" ht="12.75">
      <c r="C41" s="15"/>
      <c r="E41" s="49"/>
      <c r="F41" s="49"/>
      <c r="G41" s="49"/>
      <c r="H41" s="49"/>
      <c r="J41" s="49"/>
    </row>
    <row r="42" spans="3:10" ht="12.75">
      <c r="C42" s="15"/>
      <c r="E42" s="49"/>
      <c r="F42" s="49"/>
      <c r="G42" s="49"/>
      <c r="H42" s="49"/>
      <c r="J42" s="49"/>
    </row>
    <row r="43" spans="3:10" ht="12.75">
      <c r="C43" s="15"/>
      <c r="E43" s="49"/>
      <c r="F43" s="49"/>
      <c r="G43" s="49"/>
      <c r="H43" s="49"/>
      <c r="J43" s="49"/>
    </row>
    <row r="46" ht="15.75" customHeight="1"/>
    <row r="52" spans="1:11" ht="12.75">
      <c r="A52" s="206" t="s">
        <v>263</v>
      </c>
      <c r="B52" s="206"/>
      <c r="C52" s="206"/>
      <c r="D52" s="206"/>
      <c r="E52" s="206"/>
      <c r="F52" s="206"/>
      <c r="G52" s="206"/>
      <c r="H52" s="206"/>
      <c r="I52" s="206"/>
      <c r="J52" s="206"/>
      <c r="K52" s="206"/>
    </row>
    <row r="53" spans="1:11" ht="12.75">
      <c r="A53" s="206" t="s">
        <v>262</v>
      </c>
      <c r="B53" s="206"/>
      <c r="C53" s="206"/>
      <c r="D53" s="206"/>
      <c r="E53" s="206"/>
      <c r="F53" s="206"/>
      <c r="G53" s="206"/>
      <c r="H53" s="206"/>
      <c r="I53" s="206"/>
      <c r="J53" s="206"/>
      <c r="K53" s="206"/>
    </row>
    <row r="54" spans="1:11" ht="12.75">
      <c r="A54" s="206" t="s">
        <v>161</v>
      </c>
      <c r="B54" s="206"/>
      <c r="C54" s="206"/>
      <c r="D54" s="206"/>
      <c r="E54" s="206"/>
      <c r="F54" s="206"/>
      <c r="G54" s="206"/>
      <c r="H54" s="206"/>
      <c r="I54" s="206"/>
      <c r="J54" s="206"/>
      <c r="K54" s="206"/>
    </row>
  </sheetData>
  <mergeCells count="11">
    <mergeCell ref="A52:K52"/>
    <mergeCell ref="A53:K53"/>
    <mergeCell ref="A54:K54"/>
    <mergeCell ref="A5:K5"/>
    <mergeCell ref="A6:K6"/>
    <mergeCell ref="E8:G8"/>
    <mergeCell ref="I8:K8"/>
    <mergeCell ref="A1:K1"/>
    <mergeCell ref="A2:K2"/>
    <mergeCell ref="A3:K3"/>
    <mergeCell ref="A4:K4"/>
  </mergeCells>
  <printOptions horizontalCentered="1"/>
  <pageMargins left="0.5" right="0.54" top="0.5" bottom="0"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61"/>
  <sheetViews>
    <sheetView zoomScalePageLayoutView="0" workbookViewId="0" topLeftCell="A22">
      <selection activeCell="D62" sqref="D62"/>
    </sheetView>
  </sheetViews>
  <sheetFormatPr defaultColWidth="9.140625" defaultRowHeight="12.75"/>
  <cols>
    <col min="1" max="2" width="3.28125" style="16" customWidth="1"/>
    <col min="3" max="3" width="44.8515625" style="16" customWidth="1"/>
    <col min="4" max="4" width="17.7109375" style="16" customWidth="1"/>
    <col min="5" max="5" width="2.00390625" style="16" customWidth="1"/>
    <col min="6" max="6" width="17.7109375" style="16" customWidth="1"/>
    <col min="7" max="16384" width="9.140625" style="16" customWidth="1"/>
  </cols>
  <sheetData>
    <row r="1" spans="1:6" ht="19.5" customHeight="1">
      <c r="A1" s="203" t="s">
        <v>0</v>
      </c>
      <c r="B1" s="203"/>
      <c r="C1" s="203"/>
      <c r="D1" s="203"/>
      <c r="E1" s="203"/>
      <c r="F1" s="203"/>
    </row>
    <row r="2" spans="1:6" ht="9.75" customHeight="1">
      <c r="A2" s="204" t="s">
        <v>1</v>
      </c>
      <c r="B2" s="204"/>
      <c r="C2" s="204"/>
      <c r="D2" s="204"/>
      <c r="E2" s="204"/>
      <c r="F2" s="204"/>
    </row>
    <row r="3" spans="1:6" ht="9.75" customHeight="1">
      <c r="A3" s="204" t="s">
        <v>2</v>
      </c>
      <c r="B3" s="204"/>
      <c r="C3" s="204"/>
      <c r="D3" s="204"/>
      <c r="E3" s="204"/>
      <c r="F3" s="204"/>
    </row>
    <row r="4" spans="1:6" ht="19.5" customHeight="1">
      <c r="A4" s="205" t="str">
        <f>'Income Stm'!A4:K4</f>
        <v>Quarterly report on consolidated results for the 2nd quarter ended 30.06.2010</v>
      </c>
      <c r="B4" s="205"/>
      <c r="C4" s="205"/>
      <c r="D4" s="205"/>
      <c r="E4" s="205"/>
      <c r="F4" s="205"/>
    </row>
    <row r="5" spans="1:6" ht="19.5" customHeight="1" thickBot="1">
      <c r="A5" s="211" t="s">
        <v>281</v>
      </c>
      <c r="B5" s="211"/>
      <c r="C5" s="211"/>
      <c r="D5" s="211"/>
      <c r="E5" s="211"/>
      <c r="F5" s="211"/>
    </row>
    <row r="6" spans="1:6" ht="20.25" customHeight="1">
      <c r="A6" s="209" t="s">
        <v>3</v>
      </c>
      <c r="B6" s="209"/>
      <c r="C6" s="209"/>
      <c r="D6" s="209"/>
      <c r="E6" s="209"/>
      <c r="F6" s="209"/>
    </row>
    <row r="7" spans="1:6" ht="7.5" customHeight="1">
      <c r="A7" s="57"/>
      <c r="B7" s="57"/>
      <c r="C7" s="57"/>
      <c r="D7" s="57"/>
      <c r="E7" s="57"/>
      <c r="F7" s="57"/>
    </row>
    <row r="8" spans="1:6" ht="36.75" customHeight="1">
      <c r="A8" s="19"/>
      <c r="B8" s="20"/>
      <c r="C8" s="20"/>
      <c r="D8" s="46" t="s">
        <v>20</v>
      </c>
      <c r="E8" s="46"/>
      <c r="F8" s="46" t="s">
        <v>181</v>
      </c>
    </row>
    <row r="9" spans="1:6" ht="15" customHeight="1">
      <c r="A9" s="19"/>
      <c r="B9" s="20"/>
      <c r="C9" s="20"/>
      <c r="D9" s="48">
        <f>'Income Stm'!E10</f>
        <v>40359</v>
      </c>
      <c r="E9" s="48"/>
      <c r="F9" s="48">
        <v>40178</v>
      </c>
    </row>
    <row r="10" spans="1:6" ht="15" customHeight="1">
      <c r="A10" s="19"/>
      <c r="B10" s="20"/>
      <c r="C10" s="20"/>
      <c r="D10" s="24" t="s">
        <v>10</v>
      </c>
      <c r="E10" s="24"/>
      <c r="F10" s="24" t="s">
        <v>10</v>
      </c>
    </row>
    <row r="11" spans="1:6" ht="15" customHeight="1">
      <c r="A11" s="19"/>
      <c r="B11" s="116" t="s">
        <v>151</v>
      </c>
      <c r="C11" s="20"/>
      <c r="D11" s="24"/>
      <c r="E11" s="24"/>
      <c r="F11" s="24"/>
    </row>
    <row r="12" spans="1:6" ht="15" customHeight="1">
      <c r="A12" s="19"/>
      <c r="B12" s="116" t="s">
        <v>152</v>
      </c>
      <c r="C12" s="20"/>
      <c r="D12" s="24"/>
      <c r="E12" s="24"/>
      <c r="F12" s="24"/>
    </row>
    <row r="13" spans="1:6" ht="15" customHeight="1">
      <c r="A13" s="19" t="s">
        <v>21</v>
      </c>
      <c r="B13" s="20" t="s">
        <v>22</v>
      </c>
      <c r="C13" s="20"/>
      <c r="D13" s="58">
        <f>3941-1654</f>
        <v>2287</v>
      </c>
      <c r="E13" s="59"/>
      <c r="F13" s="58">
        <v>2207</v>
      </c>
    </row>
    <row r="14" spans="1:6" ht="15" customHeight="1">
      <c r="A14" s="19" t="s">
        <v>21</v>
      </c>
      <c r="B14" s="20" t="s">
        <v>23</v>
      </c>
      <c r="C14" s="20"/>
      <c r="D14" s="58">
        <v>0</v>
      </c>
      <c r="E14" s="59"/>
      <c r="F14" s="58">
        <v>16</v>
      </c>
    </row>
    <row r="15" spans="1:6" ht="15" customHeight="1" hidden="1">
      <c r="A15" s="19"/>
      <c r="B15" s="20" t="s">
        <v>165</v>
      </c>
      <c r="C15" s="20"/>
      <c r="D15" s="125">
        <v>0</v>
      </c>
      <c r="E15" s="59"/>
      <c r="F15" s="58">
        <v>0</v>
      </c>
    </row>
    <row r="16" spans="1:6" ht="15" customHeight="1">
      <c r="A16" s="19"/>
      <c r="B16" s="20" t="s">
        <v>110</v>
      </c>
      <c r="C16" s="20"/>
      <c r="D16" s="58">
        <v>114</v>
      </c>
      <c r="E16" s="59"/>
      <c r="F16" s="58">
        <v>114</v>
      </c>
    </row>
    <row r="17" spans="1:6" ht="15" customHeight="1" hidden="1">
      <c r="A17" s="19"/>
      <c r="B17" s="20" t="s">
        <v>184</v>
      </c>
      <c r="C17" s="20"/>
      <c r="D17" s="58">
        <v>0</v>
      </c>
      <c r="E17" s="59"/>
      <c r="F17" s="58">
        <v>0</v>
      </c>
    </row>
    <row r="18" spans="1:6" ht="15" customHeight="1">
      <c r="A18" s="19"/>
      <c r="B18" s="20"/>
      <c r="C18" s="20"/>
      <c r="D18" s="58"/>
      <c r="E18" s="59"/>
      <c r="F18" s="58"/>
    </row>
    <row r="19" spans="1:6" ht="15" customHeight="1">
      <c r="A19" s="19" t="s">
        <v>21</v>
      </c>
      <c r="B19" s="116" t="s">
        <v>24</v>
      </c>
      <c r="C19" s="20"/>
      <c r="D19" s="58"/>
      <c r="E19" s="59"/>
      <c r="F19" s="58"/>
    </row>
    <row r="20" spans="1:6" ht="15" customHeight="1">
      <c r="A20" s="19"/>
      <c r="B20" s="20"/>
      <c r="C20" s="60" t="s">
        <v>25</v>
      </c>
      <c r="D20" s="61">
        <f>2587-78</f>
        <v>2509</v>
      </c>
      <c r="E20" s="59"/>
      <c r="F20" s="61">
        <v>2649</v>
      </c>
    </row>
    <row r="21" spans="1:6" ht="15" customHeight="1">
      <c r="A21" s="19"/>
      <c r="B21" s="20"/>
      <c r="C21" s="60" t="s">
        <v>26</v>
      </c>
      <c r="D21" s="62">
        <v>1368</v>
      </c>
      <c r="E21" s="59"/>
      <c r="F21" s="62">
        <v>1125</v>
      </c>
    </row>
    <row r="22" spans="1:6" ht="15" customHeight="1">
      <c r="A22" s="19"/>
      <c r="B22" s="20"/>
      <c r="C22" s="60" t="s">
        <v>27</v>
      </c>
      <c r="D22" s="62">
        <f>1131+482</f>
        <v>1613</v>
      </c>
      <c r="E22" s="59"/>
      <c r="F22" s="62">
        <v>1215</v>
      </c>
    </row>
    <row r="23" spans="1:6" ht="15" customHeight="1">
      <c r="A23" s="19"/>
      <c r="B23" s="20"/>
      <c r="C23" s="60" t="s">
        <v>194</v>
      </c>
      <c r="D23" s="62">
        <v>794</v>
      </c>
      <c r="E23" s="59"/>
      <c r="F23" s="62">
        <v>550</v>
      </c>
    </row>
    <row r="24" spans="1:6" ht="15" customHeight="1">
      <c r="A24" s="19"/>
      <c r="B24" s="20"/>
      <c r="C24" s="60" t="s">
        <v>195</v>
      </c>
      <c r="D24" s="62">
        <v>0</v>
      </c>
      <c r="E24" s="59"/>
      <c r="F24" s="62">
        <v>200</v>
      </c>
    </row>
    <row r="25" spans="1:6" ht="15" customHeight="1">
      <c r="A25" s="19"/>
      <c r="B25" s="20"/>
      <c r="C25" s="60" t="s">
        <v>28</v>
      </c>
      <c r="D25" s="63">
        <v>3264</v>
      </c>
      <c r="E25" s="59"/>
      <c r="F25" s="63">
        <v>3453</v>
      </c>
    </row>
    <row r="26" spans="1:6" ht="15" customHeight="1">
      <c r="A26" s="19"/>
      <c r="B26" s="20"/>
      <c r="C26" s="60"/>
      <c r="D26" s="64">
        <f>SUM(D20:D25)</f>
        <v>9548</v>
      </c>
      <c r="E26" s="59"/>
      <c r="F26" s="64">
        <f>SUM(F20:F25)</f>
        <v>9192</v>
      </c>
    </row>
    <row r="27" spans="1:6" ht="15" customHeight="1">
      <c r="A27" s="19"/>
      <c r="B27" s="20"/>
      <c r="C27" s="60"/>
      <c r="D27" s="58"/>
      <c r="E27" s="59"/>
      <c r="F27" s="58"/>
    </row>
    <row r="28" spans="1:6" ht="15" customHeight="1" thickBot="1">
      <c r="A28" s="19"/>
      <c r="B28" s="116" t="s">
        <v>153</v>
      </c>
      <c r="C28" s="60"/>
      <c r="D28" s="129">
        <f>D13+D14+D15+D16+D26</f>
        <v>11949</v>
      </c>
      <c r="E28" s="59"/>
      <c r="F28" s="129">
        <f>F13+F14+F15+F16+F26+F17</f>
        <v>11529</v>
      </c>
    </row>
    <row r="29" spans="1:6" ht="15" customHeight="1" thickTop="1">
      <c r="A29" s="19"/>
      <c r="B29" s="116"/>
      <c r="C29" s="60"/>
      <c r="D29" s="58"/>
      <c r="E29" s="59"/>
      <c r="F29" s="58"/>
    </row>
    <row r="30" spans="1:6" ht="15" customHeight="1">
      <c r="A30" s="19"/>
      <c r="B30" s="117" t="s">
        <v>154</v>
      </c>
      <c r="C30" s="60"/>
      <c r="D30" s="58"/>
      <c r="E30" s="59"/>
      <c r="F30" s="58"/>
    </row>
    <row r="31" spans="1:6" ht="15" customHeight="1">
      <c r="A31" s="19"/>
      <c r="B31" s="117"/>
      <c r="C31" s="60"/>
      <c r="D31" s="58"/>
      <c r="E31" s="59"/>
      <c r="F31" s="58"/>
    </row>
    <row r="32" spans="1:6" ht="15" customHeight="1">
      <c r="A32" s="19"/>
      <c r="B32" s="76" t="s">
        <v>155</v>
      </c>
      <c r="C32" s="118"/>
      <c r="D32" s="58"/>
      <c r="E32" s="59"/>
      <c r="F32" s="58"/>
    </row>
    <row r="33" spans="1:6" ht="15" customHeight="1">
      <c r="A33" s="19"/>
      <c r="B33" s="76" t="s">
        <v>156</v>
      </c>
      <c r="C33" s="118"/>
      <c r="D33" s="58"/>
      <c r="E33" s="59"/>
      <c r="F33" s="58"/>
    </row>
    <row r="34" spans="1:6" ht="15" customHeight="1">
      <c r="A34" s="19"/>
      <c r="B34" s="67" t="s">
        <v>32</v>
      </c>
      <c r="D34" s="58">
        <v>7603</v>
      </c>
      <c r="E34" s="59"/>
      <c r="F34" s="58">
        <v>7603</v>
      </c>
    </row>
    <row r="35" spans="1:6" ht="15" customHeight="1">
      <c r="A35" s="19"/>
      <c r="B35" s="67" t="s">
        <v>33</v>
      </c>
      <c r="C35" s="20"/>
      <c r="D35" s="58"/>
      <c r="E35" s="59"/>
      <c r="F35" s="58"/>
    </row>
    <row r="36" spans="1:6" ht="15" customHeight="1">
      <c r="A36" s="19"/>
      <c r="B36" s="20"/>
      <c r="C36" s="60" t="s">
        <v>34</v>
      </c>
      <c r="D36" s="58">
        <v>5577</v>
      </c>
      <c r="E36" s="59"/>
      <c r="F36" s="58">
        <v>5577</v>
      </c>
    </row>
    <row r="37" spans="1:6" ht="15" customHeight="1">
      <c r="A37" s="19"/>
      <c r="B37" s="20"/>
      <c r="C37" s="60" t="s">
        <v>125</v>
      </c>
      <c r="D37" s="58">
        <v>395</v>
      </c>
      <c r="E37" s="59"/>
      <c r="F37" s="58">
        <v>0</v>
      </c>
    </row>
    <row r="38" spans="1:6" ht="15" customHeight="1" hidden="1">
      <c r="A38" s="19"/>
      <c r="B38" s="20"/>
      <c r="C38" s="60" t="s">
        <v>35</v>
      </c>
      <c r="D38" s="58">
        <v>0</v>
      </c>
      <c r="E38" s="59"/>
      <c r="F38" s="58">
        <v>0</v>
      </c>
    </row>
    <row r="39" spans="1:6" ht="15" customHeight="1">
      <c r="A39" s="19"/>
      <c r="B39" s="20"/>
      <c r="C39" s="60" t="s">
        <v>36</v>
      </c>
      <c r="D39" s="68">
        <f>+'Stm of Chg in Equity'!M22</f>
        <v>-2772</v>
      </c>
      <c r="E39" s="59"/>
      <c r="F39" s="68">
        <v>-2916</v>
      </c>
    </row>
    <row r="40" spans="1:6" ht="15" customHeight="1">
      <c r="A40" s="19"/>
      <c r="B40" s="116" t="s">
        <v>118</v>
      </c>
      <c r="C40" s="60"/>
      <c r="D40" s="58">
        <f>SUM(D34:D39)</f>
        <v>10803</v>
      </c>
      <c r="E40" s="59"/>
      <c r="F40" s="58">
        <f>SUM(F34:F39)</f>
        <v>10264</v>
      </c>
    </row>
    <row r="41" spans="1:6" ht="15" customHeight="1">
      <c r="A41" s="19"/>
      <c r="B41" s="20"/>
      <c r="C41" s="60"/>
      <c r="D41" s="58"/>
      <c r="E41" s="59"/>
      <c r="F41" s="58"/>
    </row>
    <row r="42" spans="1:6" ht="15" customHeight="1">
      <c r="A42" s="19"/>
      <c r="B42" s="116" t="s">
        <v>157</v>
      </c>
      <c r="C42" s="60"/>
      <c r="D42" s="58"/>
      <c r="E42" s="59"/>
      <c r="F42" s="58"/>
    </row>
    <row r="43" spans="1:6" ht="15" customHeight="1">
      <c r="A43" s="19"/>
      <c r="B43" s="20" t="s">
        <v>169</v>
      </c>
      <c r="C43" s="20"/>
      <c r="D43" s="58">
        <v>98</v>
      </c>
      <c r="E43" s="59"/>
      <c r="F43" s="58">
        <v>98</v>
      </c>
    </row>
    <row r="44" spans="1:6" ht="15" customHeight="1">
      <c r="A44" s="19"/>
      <c r="B44" s="20"/>
      <c r="C44" s="20"/>
      <c r="D44" s="58"/>
      <c r="E44" s="59"/>
      <c r="F44" s="58"/>
    </row>
    <row r="45" spans="1:6" ht="15" customHeight="1">
      <c r="A45" s="19"/>
      <c r="B45" s="116" t="s">
        <v>29</v>
      </c>
      <c r="C45" s="20"/>
      <c r="D45" s="68"/>
      <c r="E45" s="59"/>
      <c r="F45" s="68"/>
    </row>
    <row r="46" spans="1:6" ht="15" customHeight="1">
      <c r="A46" s="19"/>
      <c r="B46" s="20"/>
      <c r="C46" s="60" t="s">
        <v>30</v>
      </c>
      <c r="D46" s="62">
        <v>353</v>
      </c>
      <c r="E46" s="59"/>
      <c r="F46" s="62">
        <v>413</v>
      </c>
    </row>
    <row r="47" spans="1:7" ht="15" customHeight="1">
      <c r="A47" s="19"/>
      <c r="B47" s="20"/>
      <c r="C47" s="60" t="s">
        <v>31</v>
      </c>
      <c r="D47" s="65">
        <f>143+256+6</f>
        <v>405</v>
      </c>
      <c r="E47" s="59"/>
      <c r="F47" s="62">
        <v>458</v>
      </c>
      <c r="G47" s="16" t="s">
        <v>21</v>
      </c>
    </row>
    <row r="48" spans="1:6" ht="15" customHeight="1">
      <c r="A48" s="19"/>
      <c r="B48" s="20"/>
      <c r="C48" s="60" t="s">
        <v>145</v>
      </c>
      <c r="D48" s="65">
        <v>290</v>
      </c>
      <c r="E48" s="59"/>
      <c r="F48" s="65">
        <v>296</v>
      </c>
    </row>
    <row r="49" spans="1:6" ht="15" customHeight="1">
      <c r="A49" s="19"/>
      <c r="B49" s="116" t="s">
        <v>158</v>
      </c>
      <c r="C49" s="20"/>
      <c r="D49" s="64">
        <f>SUM(D46:D48)</f>
        <v>1048</v>
      </c>
      <c r="E49" s="59"/>
      <c r="F49" s="64">
        <f>SUM(F46:F48)</f>
        <v>1167</v>
      </c>
    </row>
    <row r="50" spans="1:6" ht="15" customHeight="1">
      <c r="A50" s="19"/>
      <c r="B50" s="116"/>
      <c r="C50" s="20"/>
      <c r="D50" s="58"/>
      <c r="E50" s="59"/>
      <c r="F50" s="58"/>
    </row>
    <row r="51" spans="1:6" ht="15" customHeight="1">
      <c r="A51" s="19"/>
      <c r="B51" s="116" t="s">
        <v>159</v>
      </c>
      <c r="C51" s="20"/>
      <c r="D51" s="58">
        <f>+D49+D43</f>
        <v>1146</v>
      </c>
      <c r="E51" s="59"/>
      <c r="F51" s="58">
        <f>+F49+F43</f>
        <v>1265</v>
      </c>
    </row>
    <row r="52" spans="1:6" ht="15" customHeight="1">
      <c r="A52" s="19"/>
      <c r="B52" s="20"/>
      <c r="C52" s="20"/>
      <c r="D52" s="58"/>
      <c r="E52" s="59"/>
      <c r="F52" s="58"/>
    </row>
    <row r="53" spans="1:6" ht="15" customHeight="1" thickBot="1">
      <c r="A53" s="19"/>
      <c r="B53" s="116" t="s">
        <v>160</v>
      </c>
      <c r="C53" s="20"/>
      <c r="D53" s="66">
        <f>D40+D51</f>
        <v>11949</v>
      </c>
      <c r="E53" s="59"/>
      <c r="F53" s="66">
        <f>F40+F51</f>
        <v>11529</v>
      </c>
    </row>
    <row r="54" spans="1:6" ht="15" customHeight="1" thickTop="1">
      <c r="A54" s="19"/>
      <c r="B54" s="20" t="s">
        <v>119</v>
      </c>
      <c r="C54" s="20"/>
      <c r="D54" s="59"/>
      <c r="E54" s="59"/>
      <c r="F54" s="59"/>
    </row>
    <row r="55" spans="1:6" ht="15" customHeight="1" thickBot="1">
      <c r="A55" s="19"/>
      <c r="B55" s="16" t="s">
        <v>120</v>
      </c>
      <c r="D55" s="69">
        <f>D40/7602.9*10</f>
        <v>14.209051809178078</v>
      </c>
      <c r="E55" s="70"/>
      <c r="F55" s="69">
        <f>F40/7602.9*10</f>
        <v>13.50011179944495</v>
      </c>
    </row>
    <row r="56" spans="4:5" ht="7.5" customHeight="1" thickTop="1">
      <c r="D56" s="71" t="s">
        <v>21</v>
      </c>
      <c r="E56" s="72"/>
    </row>
    <row r="57" spans="1:9" ht="12.75">
      <c r="A57" s="206" t="s">
        <v>282</v>
      </c>
      <c r="B57" s="206"/>
      <c r="C57" s="206"/>
      <c r="D57" s="206"/>
      <c r="E57" s="206"/>
      <c r="F57" s="206"/>
      <c r="G57" s="42"/>
      <c r="H57" s="42"/>
      <c r="I57" s="42"/>
    </row>
    <row r="58" spans="1:9" ht="12.75">
      <c r="A58" s="206" t="str">
        <f>'Income Stm'!A53:K53</f>
        <v>the Audited Annual Financial Report for the year ended 31 December 2009 and </v>
      </c>
      <c r="B58" s="206"/>
      <c r="C58" s="206"/>
      <c r="D58" s="206"/>
      <c r="E58" s="206"/>
      <c r="F58" s="206"/>
      <c r="G58" s="42"/>
      <c r="H58" s="42"/>
      <c r="I58" s="42"/>
    </row>
    <row r="59" spans="1:7" ht="12.75">
      <c r="A59" s="210" t="str">
        <f>'Income Stm'!A54:K54</f>
        <v> the accompanying explanatory notes attached to the interim financial statements)</v>
      </c>
      <c r="B59" s="210"/>
      <c r="C59" s="210"/>
      <c r="D59" s="210"/>
      <c r="E59" s="210"/>
      <c r="F59" s="210"/>
      <c r="G59" s="75"/>
    </row>
    <row r="61" ht="12.75">
      <c r="D61" s="71">
        <f>+D53-D28</f>
        <v>0</v>
      </c>
    </row>
  </sheetData>
  <sheetProtection/>
  <mergeCells count="9">
    <mergeCell ref="A59:F59"/>
    <mergeCell ref="A1:F1"/>
    <mergeCell ref="A2:F2"/>
    <mergeCell ref="A3:F3"/>
    <mergeCell ref="A4:F4"/>
    <mergeCell ref="A5:F5"/>
    <mergeCell ref="A6:F6"/>
    <mergeCell ref="A57:F57"/>
    <mergeCell ref="A58:F58"/>
  </mergeCells>
  <printOptions horizontalCentered="1"/>
  <pageMargins left="0.511811023622047" right="0.511811023622047" top="0.511811023622047" bottom="0.511811023622047" header="0.511811023622047" footer="0.511811023622047"/>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7">
      <selection activeCell="A32" sqref="A32"/>
    </sheetView>
  </sheetViews>
  <sheetFormatPr defaultColWidth="9.140625" defaultRowHeight="12.75"/>
  <cols>
    <col min="1" max="3" width="3.28125" style="1" customWidth="1"/>
    <col min="4" max="4" width="20.421875" style="1" customWidth="1"/>
    <col min="5" max="5" width="13.57421875" style="1" customWidth="1"/>
    <col min="6" max="6" width="1.57421875" style="1" customWidth="1"/>
    <col min="7" max="7" width="13.57421875" style="1" customWidth="1"/>
    <col min="8" max="8" width="1.57421875" style="1" customWidth="1"/>
    <col min="9" max="9" width="12.7109375" style="1" customWidth="1"/>
    <col min="10" max="10" width="1.57421875" style="1" customWidth="1"/>
    <col min="11" max="11" width="12.7109375" style="1" customWidth="1"/>
    <col min="12" max="12" width="1.57421875" style="1" customWidth="1"/>
    <col min="13" max="13" width="13.57421875" style="1" customWidth="1"/>
    <col min="14" max="14" width="1.421875" style="1" customWidth="1"/>
    <col min="15" max="15" width="11.57421875" style="1" customWidth="1"/>
    <col min="16" max="16384" width="9.140625" style="1" customWidth="1"/>
  </cols>
  <sheetData>
    <row r="1" spans="1:15" ht="19.5" customHeight="1">
      <c r="A1" s="215" t="s">
        <v>0</v>
      </c>
      <c r="B1" s="215"/>
      <c r="C1" s="215"/>
      <c r="D1" s="215"/>
      <c r="E1" s="215"/>
      <c r="F1" s="215"/>
      <c r="G1" s="215"/>
      <c r="H1" s="215"/>
      <c r="I1" s="215"/>
      <c r="J1" s="215"/>
      <c r="K1" s="215"/>
      <c r="L1" s="215"/>
      <c r="M1" s="215"/>
      <c r="N1" s="215"/>
      <c r="O1" s="215"/>
    </row>
    <row r="2" spans="1:15" ht="9.75" customHeight="1">
      <c r="A2" s="216" t="s">
        <v>1</v>
      </c>
      <c r="B2" s="216"/>
      <c r="C2" s="216"/>
      <c r="D2" s="216"/>
      <c r="E2" s="216"/>
      <c r="F2" s="216"/>
      <c r="G2" s="216"/>
      <c r="H2" s="216"/>
      <c r="I2" s="216"/>
      <c r="J2" s="216"/>
      <c r="K2" s="216"/>
      <c r="L2" s="216"/>
      <c r="M2" s="216"/>
      <c r="N2" s="216"/>
      <c r="O2" s="216"/>
    </row>
    <row r="3" spans="1:15" ht="9.75" customHeight="1">
      <c r="A3" s="216" t="s">
        <v>2</v>
      </c>
      <c r="B3" s="216"/>
      <c r="C3" s="216"/>
      <c r="D3" s="216"/>
      <c r="E3" s="216"/>
      <c r="F3" s="216"/>
      <c r="G3" s="216"/>
      <c r="H3" s="216"/>
      <c r="I3" s="216"/>
      <c r="J3" s="216"/>
      <c r="K3" s="216"/>
      <c r="L3" s="216"/>
      <c r="M3" s="216"/>
      <c r="N3" s="216"/>
      <c r="O3" s="216"/>
    </row>
    <row r="4" spans="1:15" ht="19.5" customHeight="1">
      <c r="A4" s="197" t="str">
        <f>'Income Stm'!A4:K4</f>
        <v>Quarterly report on consolidated results for the 2nd quarter ended 30.06.2010</v>
      </c>
      <c r="B4" s="197"/>
      <c r="C4" s="197"/>
      <c r="D4" s="197"/>
      <c r="E4" s="197"/>
      <c r="F4" s="197"/>
      <c r="G4" s="197"/>
      <c r="H4" s="197"/>
      <c r="I4" s="197"/>
      <c r="J4" s="197"/>
      <c r="K4" s="197"/>
      <c r="L4" s="197"/>
      <c r="M4" s="197"/>
      <c r="N4" s="197"/>
      <c r="O4" s="197"/>
    </row>
    <row r="5" spans="1:15" ht="19.5" customHeight="1" thickBot="1">
      <c r="A5" s="207" t="s">
        <v>37</v>
      </c>
      <c r="B5" s="207"/>
      <c r="C5" s="207"/>
      <c r="D5" s="207"/>
      <c r="E5" s="207"/>
      <c r="F5" s="207"/>
      <c r="G5" s="207"/>
      <c r="H5" s="207"/>
      <c r="I5" s="207"/>
      <c r="J5" s="207"/>
      <c r="K5" s="207"/>
      <c r="L5" s="207"/>
      <c r="M5" s="207"/>
      <c r="N5" s="207"/>
      <c r="O5" s="207"/>
    </row>
    <row r="6" spans="1:15" ht="20.25" customHeight="1">
      <c r="A6" s="213" t="s">
        <v>3</v>
      </c>
      <c r="B6" s="213"/>
      <c r="C6" s="213"/>
      <c r="D6" s="213"/>
      <c r="E6" s="213"/>
      <c r="F6" s="213"/>
      <c r="G6" s="213"/>
      <c r="H6" s="213"/>
      <c r="I6" s="213"/>
      <c r="J6" s="213"/>
      <c r="K6" s="213"/>
      <c r="L6" s="213"/>
      <c r="M6" s="213"/>
      <c r="N6" s="213"/>
      <c r="O6" s="213"/>
    </row>
    <row r="7" spans="1:15" ht="9.75" customHeight="1">
      <c r="A7" s="2"/>
      <c r="B7" s="2"/>
      <c r="C7" s="2"/>
      <c r="D7" s="2"/>
      <c r="E7" s="2"/>
      <c r="F7" s="2"/>
      <c r="G7" s="2"/>
      <c r="H7" s="2"/>
      <c r="I7" s="2"/>
      <c r="J7" s="2"/>
      <c r="K7" s="2"/>
      <c r="L7" s="2"/>
      <c r="M7" s="2"/>
      <c r="N7" s="2"/>
      <c r="O7" s="2"/>
    </row>
    <row r="8" spans="1:15" ht="64.5" customHeight="1">
      <c r="A8" s="3"/>
      <c r="B8" s="3"/>
      <c r="C8" s="4"/>
      <c r="D8" s="4"/>
      <c r="E8" s="6" t="s">
        <v>38</v>
      </c>
      <c r="F8" s="6"/>
      <c r="G8" s="6" t="s">
        <v>39</v>
      </c>
      <c r="H8" s="6"/>
      <c r="I8" s="21" t="s">
        <v>174</v>
      </c>
      <c r="J8" s="6"/>
      <c r="K8" s="6" t="s">
        <v>35</v>
      </c>
      <c r="L8" s="6"/>
      <c r="M8" s="21" t="s">
        <v>173</v>
      </c>
      <c r="N8" s="6"/>
      <c r="O8" s="6" t="s">
        <v>40</v>
      </c>
    </row>
    <row r="9" spans="1:15" ht="15" customHeight="1">
      <c r="A9" s="3"/>
      <c r="B9" s="3"/>
      <c r="C9" s="4"/>
      <c r="D9" s="4"/>
      <c r="E9" s="5" t="s">
        <v>10</v>
      </c>
      <c r="F9" s="5"/>
      <c r="G9" s="5" t="s">
        <v>10</v>
      </c>
      <c r="H9" s="5"/>
      <c r="I9" s="5" t="s">
        <v>10</v>
      </c>
      <c r="J9" s="5"/>
      <c r="K9" s="5" t="s">
        <v>10</v>
      </c>
      <c r="L9" s="5"/>
      <c r="M9" s="5" t="s">
        <v>10</v>
      </c>
      <c r="N9" s="5"/>
      <c r="O9" s="5" t="s">
        <v>10</v>
      </c>
    </row>
    <row r="11" ht="12.75">
      <c r="A11" s="13" t="s">
        <v>271</v>
      </c>
    </row>
    <row r="13" spans="1:15" ht="12.75">
      <c r="A13" s="1" t="s">
        <v>193</v>
      </c>
      <c r="E13" s="7">
        <v>7603</v>
      </c>
      <c r="G13" s="7">
        <v>5577</v>
      </c>
      <c r="I13" s="12">
        <v>0</v>
      </c>
      <c r="K13" s="7">
        <v>0</v>
      </c>
      <c r="M13" s="7">
        <v>-2916</v>
      </c>
      <c r="O13" s="7">
        <f>SUM(E13:M13)</f>
        <v>10264</v>
      </c>
    </row>
    <row r="14" spans="5:15" ht="12.75">
      <c r="E14" s="7"/>
      <c r="G14" s="7"/>
      <c r="M14" s="7"/>
      <c r="O14" s="7"/>
    </row>
    <row r="15" spans="1:15" ht="12.75">
      <c r="A15" s="1" t="s">
        <v>276</v>
      </c>
      <c r="E15" s="7"/>
      <c r="F15" s="7"/>
      <c r="G15" s="7"/>
      <c r="H15" s="7"/>
      <c r="I15" s="7">
        <v>395</v>
      </c>
      <c r="J15" s="7"/>
      <c r="K15" s="7"/>
      <c r="L15" s="7"/>
      <c r="M15" s="7"/>
      <c r="N15" s="7"/>
      <c r="O15" s="7">
        <f>E15+G15+I15+K15+M15</f>
        <v>395</v>
      </c>
    </row>
    <row r="16" spans="5:15" ht="12.75" hidden="1">
      <c r="E16" s="7"/>
      <c r="F16" s="7"/>
      <c r="G16" s="7"/>
      <c r="H16" s="7"/>
      <c r="I16" s="7"/>
      <c r="J16" s="7"/>
      <c r="K16" s="7"/>
      <c r="L16" s="7"/>
      <c r="M16" s="7"/>
      <c r="N16" s="7"/>
      <c r="O16" s="7"/>
    </row>
    <row r="17" spans="1:15" ht="12.75" hidden="1">
      <c r="A17" s="1" t="s">
        <v>111</v>
      </c>
      <c r="E17" s="7">
        <v>0</v>
      </c>
      <c r="G17" s="7">
        <v>0</v>
      </c>
      <c r="I17" s="7">
        <v>0</v>
      </c>
      <c r="K17" s="7">
        <v>0</v>
      </c>
      <c r="M17" s="7">
        <v>0</v>
      </c>
      <c r="O17" s="7">
        <f>E17+G17+I17+K17+M17</f>
        <v>0</v>
      </c>
    </row>
    <row r="18" spans="5:15" ht="12.75">
      <c r="E18" s="7"/>
      <c r="G18" s="7"/>
      <c r="M18" s="7"/>
      <c r="O18" s="7"/>
    </row>
    <row r="19" spans="1:15" ht="12.75">
      <c r="A19" s="1" t="s">
        <v>208</v>
      </c>
      <c r="E19" s="7">
        <v>0</v>
      </c>
      <c r="G19" s="7">
        <v>0</v>
      </c>
      <c r="I19" s="7">
        <v>0</v>
      </c>
      <c r="K19" s="7">
        <v>0</v>
      </c>
      <c r="M19" s="7">
        <f>+'Income Stm'!I30</f>
        <v>144</v>
      </c>
      <c r="O19" s="7">
        <f>E19+G19+I19+K19+M19</f>
        <v>144</v>
      </c>
    </row>
    <row r="20" spans="2:15" ht="12.75">
      <c r="B20" s="1" t="s">
        <v>209</v>
      </c>
      <c r="E20" s="8"/>
      <c r="G20" s="8"/>
      <c r="H20" s="9"/>
      <c r="I20" s="14"/>
      <c r="J20" s="9"/>
      <c r="K20" s="14"/>
      <c r="L20" s="9"/>
      <c r="M20" s="8"/>
      <c r="O20" s="8"/>
    </row>
    <row r="21" spans="5:15" ht="12.75">
      <c r="E21" s="7"/>
      <c r="G21" s="7"/>
      <c r="H21" s="9"/>
      <c r="I21" s="9"/>
      <c r="J21" s="9"/>
      <c r="K21" s="9"/>
      <c r="L21" s="9"/>
      <c r="M21" s="7"/>
      <c r="O21" s="7"/>
    </row>
    <row r="22" spans="1:15" ht="13.5" thickBot="1">
      <c r="A22" s="1" t="s">
        <v>272</v>
      </c>
      <c r="E22" s="10">
        <f>SUM(E13:E19)</f>
        <v>7603</v>
      </c>
      <c r="G22" s="10">
        <f>SUM(G13:G19)</f>
        <v>5577</v>
      </c>
      <c r="H22" s="9"/>
      <c r="I22" s="10">
        <f>SUM(I13:I19)</f>
        <v>395</v>
      </c>
      <c r="J22" s="9"/>
      <c r="K22" s="10">
        <f>SUM(K13:K19)</f>
        <v>0</v>
      </c>
      <c r="L22" s="9"/>
      <c r="M22" s="10">
        <f>SUM(M13:M19)</f>
        <v>-2772</v>
      </c>
      <c r="N22" s="11"/>
      <c r="O22" s="10">
        <f>SUM(O13:O19)</f>
        <v>10803</v>
      </c>
    </row>
    <row r="23" spans="5:15" ht="13.5" thickTop="1">
      <c r="E23" s="11"/>
      <c r="G23" s="11"/>
      <c r="H23" s="9"/>
      <c r="I23" s="9"/>
      <c r="J23" s="9"/>
      <c r="K23" s="9"/>
      <c r="L23" s="9"/>
      <c r="M23" s="11"/>
      <c r="N23" s="11"/>
      <c r="O23" s="11"/>
    </row>
    <row r="25" ht="12.75">
      <c r="A25" s="13" t="s">
        <v>273</v>
      </c>
    </row>
    <row r="27" spans="1:15" ht="12.75">
      <c r="A27" s="1" t="s">
        <v>180</v>
      </c>
      <c r="E27" s="7">
        <v>7603</v>
      </c>
      <c r="G27" s="7">
        <v>5577</v>
      </c>
      <c r="I27" s="12">
        <v>0</v>
      </c>
      <c r="K27" s="7">
        <v>57</v>
      </c>
      <c r="M27" s="7">
        <v>-3711</v>
      </c>
      <c r="O27" s="7">
        <f>SUM(E27:M27)</f>
        <v>9526</v>
      </c>
    </row>
    <row r="28" spans="5:15" ht="12.75">
      <c r="E28" s="7"/>
      <c r="G28" s="7"/>
      <c r="M28" s="7"/>
      <c r="O28" s="7"/>
    </row>
    <row r="29" spans="1:15" ht="12.75">
      <c r="A29" s="1" t="s">
        <v>274</v>
      </c>
      <c r="E29" s="7">
        <v>0</v>
      </c>
      <c r="G29" s="7">
        <v>0</v>
      </c>
      <c r="I29" s="12">
        <v>0</v>
      </c>
      <c r="J29" s="12"/>
      <c r="K29" s="12">
        <v>0</v>
      </c>
      <c r="M29" s="7">
        <v>-61</v>
      </c>
      <c r="O29" s="7">
        <f>E29+G29+I29+K29+M29</f>
        <v>-61</v>
      </c>
    </row>
    <row r="30" spans="5:15" ht="12.75">
      <c r="E30" s="7"/>
      <c r="G30" s="7"/>
      <c r="M30" s="7"/>
      <c r="O30" s="7"/>
    </row>
    <row r="31" spans="1:15" ht="12.75">
      <c r="A31" s="1" t="s">
        <v>283</v>
      </c>
      <c r="E31" s="7">
        <v>0</v>
      </c>
      <c r="G31" s="7">
        <v>0</v>
      </c>
      <c r="I31" s="7">
        <v>0</v>
      </c>
      <c r="K31" s="7">
        <v>-57</v>
      </c>
      <c r="M31" s="7">
        <v>62</v>
      </c>
      <c r="O31" s="7">
        <f>E31+G31+I31+K31+M31</f>
        <v>5</v>
      </c>
    </row>
    <row r="32" spans="1:15" ht="12.75">
      <c r="A32" s="1" t="s">
        <v>206</v>
      </c>
      <c r="E32" s="7"/>
      <c r="G32" s="7"/>
      <c r="M32" s="7"/>
      <c r="O32" s="7"/>
    </row>
    <row r="33" spans="2:15" ht="12.75">
      <c r="B33" s="1" t="s">
        <v>207</v>
      </c>
      <c r="E33" s="7"/>
      <c r="G33" s="7"/>
      <c r="M33" s="7"/>
      <c r="O33" s="7"/>
    </row>
    <row r="34" spans="5:15" ht="12.75">
      <c r="E34" s="7"/>
      <c r="G34" s="7"/>
      <c r="M34" s="7"/>
      <c r="O34" s="7"/>
    </row>
    <row r="35" spans="1:15" ht="12.75">
      <c r="A35" s="1" t="s">
        <v>208</v>
      </c>
      <c r="E35" s="7">
        <v>0</v>
      </c>
      <c r="G35" s="7">
        <v>0</v>
      </c>
      <c r="I35" s="7">
        <v>0</v>
      </c>
      <c r="K35" s="7">
        <v>0</v>
      </c>
      <c r="M35" s="7">
        <v>414</v>
      </c>
      <c r="O35" s="7">
        <f>E35+G35+I35+K35+M35</f>
        <v>414</v>
      </c>
    </row>
    <row r="36" spans="2:15" ht="12.75">
      <c r="B36" s="1" t="s">
        <v>209</v>
      </c>
      <c r="E36" s="8"/>
      <c r="G36" s="8"/>
      <c r="H36" s="9"/>
      <c r="I36" s="14"/>
      <c r="J36" s="9"/>
      <c r="K36" s="14"/>
      <c r="L36" s="9"/>
      <c r="M36" s="8"/>
      <c r="O36" s="8"/>
    </row>
    <row r="37" spans="5:15" ht="12.75">
      <c r="E37" s="7"/>
      <c r="G37" s="7"/>
      <c r="H37" s="9"/>
      <c r="I37" s="9"/>
      <c r="J37" s="9"/>
      <c r="K37" s="9"/>
      <c r="L37" s="9"/>
      <c r="M37" s="7"/>
      <c r="O37" s="7"/>
    </row>
    <row r="38" spans="1:15" ht="13.5" thickBot="1">
      <c r="A38" s="1" t="s">
        <v>275</v>
      </c>
      <c r="E38" s="10">
        <f>SUM(E27:E32)</f>
        <v>7603</v>
      </c>
      <c r="G38" s="10">
        <f>SUM(G27:G32)</f>
        <v>5577</v>
      </c>
      <c r="H38" s="9"/>
      <c r="I38" s="10">
        <f>SUM(I27:I32)</f>
        <v>0</v>
      </c>
      <c r="J38" s="9"/>
      <c r="K38" s="10">
        <f>SUM(K27:K32)</f>
        <v>0</v>
      </c>
      <c r="L38" s="9"/>
      <c r="M38" s="10">
        <f>SUM(M27:M36)</f>
        <v>-3296</v>
      </c>
      <c r="N38" s="11"/>
      <c r="O38" s="10">
        <f>SUM(O27:O36)</f>
        <v>9884</v>
      </c>
    </row>
    <row r="39" spans="5:15" ht="13.5" thickTop="1">
      <c r="E39" s="11"/>
      <c r="G39" s="11"/>
      <c r="H39" s="9"/>
      <c r="I39" s="9"/>
      <c r="J39" s="9"/>
      <c r="K39" s="9"/>
      <c r="L39" s="9"/>
      <c r="M39" s="11"/>
      <c r="N39" s="11"/>
      <c r="O39" s="11"/>
    </row>
    <row r="40" spans="1:15" ht="12.75">
      <c r="A40" s="214" t="s">
        <v>116</v>
      </c>
      <c r="B40" s="214"/>
      <c r="C40" s="214"/>
      <c r="D40" s="214"/>
      <c r="E40" s="214"/>
      <c r="F40" s="214"/>
      <c r="G40" s="214"/>
      <c r="H40" s="214"/>
      <c r="I40" s="214"/>
      <c r="J40" s="214"/>
      <c r="K40" s="214"/>
      <c r="L40" s="214"/>
      <c r="M40" s="214"/>
      <c r="N40" s="214"/>
      <c r="O40" s="214"/>
    </row>
    <row r="41" spans="1:15" ht="12.75">
      <c r="A41" s="214" t="str">
        <f>'Income Stm'!A53:K53</f>
        <v>the Audited Annual Financial Report for the year ended 31 December 2009 and </v>
      </c>
      <c r="B41" s="214"/>
      <c r="C41" s="214"/>
      <c r="D41" s="214"/>
      <c r="E41" s="214"/>
      <c r="F41" s="214"/>
      <c r="G41" s="214"/>
      <c r="H41" s="214"/>
      <c r="I41" s="214"/>
      <c r="J41" s="214"/>
      <c r="K41" s="214"/>
      <c r="L41" s="214"/>
      <c r="M41" s="214"/>
      <c r="N41" s="214"/>
      <c r="O41" s="214"/>
    </row>
    <row r="42" spans="1:15" ht="12.75">
      <c r="A42" s="212" t="str">
        <f>'Income Stm'!A54:K54</f>
        <v> the accompanying explanatory notes attached to the interim financial statements)</v>
      </c>
      <c r="B42" s="212"/>
      <c r="C42" s="212"/>
      <c r="D42" s="212"/>
      <c r="E42" s="212"/>
      <c r="F42" s="212"/>
      <c r="G42" s="212"/>
      <c r="H42" s="212"/>
      <c r="I42" s="212"/>
      <c r="J42" s="212"/>
      <c r="K42" s="212"/>
      <c r="L42" s="212"/>
      <c r="M42" s="212"/>
      <c r="N42" s="212"/>
      <c r="O42" s="212"/>
    </row>
  </sheetData>
  <sheetProtection/>
  <mergeCells count="9">
    <mergeCell ref="A1:O1"/>
    <mergeCell ref="A2:O2"/>
    <mergeCell ref="A3:O3"/>
    <mergeCell ref="A4:O4"/>
    <mergeCell ref="A42:O42"/>
    <mergeCell ref="A5:O5"/>
    <mergeCell ref="A6:O6"/>
    <mergeCell ref="A40:O40"/>
    <mergeCell ref="A41:O41"/>
  </mergeCells>
  <printOptions horizontalCentered="1"/>
  <pageMargins left="0.71" right="0.25" top="0.78" bottom="0.79" header="0.5" footer="0.5"/>
  <pageSetup fitToHeight="1"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25">
      <selection activeCell="F54" sqref="F54"/>
    </sheetView>
  </sheetViews>
  <sheetFormatPr defaultColWidth="9.140625" defaultRowHeight="12.75"/>
  <cols>
    <col min="1" max="2" width="3.28125" style="16" customWidth="1"/>
    <col min="3" max="3" width="37.28125" style="16" customWidth="1"/>
    <col min="4" max="4" width="7.28125" style="16" customWidth="1"/>
    <col min="5" max="5" width="9.7109375" style="38" customWidth="1"/>
    <col min="6" max="6" width="14.8515625" style="15" customWidth="1"/>
    <col min="7" max="7" width="1.421875" style="39" customWidth="1"/>
    <col min="8" max="8" width="15.00390625" style="15" customWidth="1"/>
    <col min="9" max="9" width="5.57421875" style="15" customWidth="1"/>
    <col min="10" max="10" width="9.140625" style="15" customWidth="1"/>
    <col min="11" max="16384" width="9.140625" style="16" customWidth="1"/>
  </cols>
  <sheetData>
    <row r="1" spans="1:8" ht="19.5" customHeight="1">
      <c r="A1" s="203" t="s">
        <v>0</v>
      </c>
      <c r="B1" s="203"/>
      <c r="C1" s="203"/>
      <c r="D1" s="203"/>
      <c r="E1" s="203"/>
      <c r="F1" s="203"/>
      <c r="G1" s="203"/>
      <c r="H1" s="203"/>
    </row>
    <row r="2" spans="1:8" ht="9.75" customHeight="1">
      <c r="A2" s="204" t="s">
        <v>1</v>
      </c>
      <c r="B2" s="204"/>
      <c r="C2" s="204"/>
      <c r="D2" s="204"/>
      <c r="E2" s="204"/>
      <c r="F2" s="204"/>
      <c r="G2" s="204"/>
      <c r="H2" s="204"/>
    </row>
    <row r="3" spans="1:8" ht="9.75" customHeight="1">
      <c r="A3" s="204" t="s">
        <v>2</v>
      </c>
      <c r="B3" s="204"/>
      <c r="C3" s="204"/>
      <c r="D3" s="204"/>
      <c r="E3" s="204"/>
      <c r="F3" s="204"/>
      <c r="G3" s="204"/>
      <c r="H3" s="204"/>
    </row>
    <row r="4" spans="1:8" ht="19.5" customHeight="1">
      <c r="A4" s="205" t="str">
        <f>'Income Stm'!A4:K4</f>
        <v>Quarterly report on consolidated results for the 2nd quarter ended 30.06.2010</v>
      </c>
      <c r="B4" s="205"/>
      <c r="C4" s="205"/>
      <c r="D4" s="205"/>
      <c r="E4" s="205"/>
      <c r="F4" s="205"/>
      <c r="G4" s="205"/>
      <c r="H4" s="205"/>
    </row>
    <row r="5" spans="1:8" ht="19.5" customHeight="1">
      <c r="A5" s="211" t="s">
        <v>126</v>
      </c>
      <c r="B5" s="211"/>
      <c r="C5" s="211"/>
      <c r="D5" s="211"/>
      <c r="E5" s="211"/>
      <c r="F5" s="211"/>
      <c r="G5" s="211"/>
      <c r="H5" s="211"/>
    </row>
    <row r="6" spans="1:8" ht="20.25" customHeight="1">
      <c r="A6" s="198" t="s">
        <v>3</v>
      </c>
      <c r="B6" s="198"/>
      <c r="C6" s="198"/>
      <c r="D6" s="198"/>
      <c r="E6" s="198"/>
      <c r="F6" s="198"/>
      <c r="G6" s="198"/>
      <c r="H6" s="198"/>
    </row>
    <row r="7" spans="1:8" ht="15" customHeight="1">
      <c r="A7" s="17"/>
      <c r="B7" s="17"/>
      <c r="C7" s="17"/>
      <c r="D7" s="17"/>
      <c r="E7" s="18"/>
      <c r="F7" s="17"/>
      <c r="G7" s="130" t="s">
        <v>5</v>
      </c>
      <c r="H7" s="17"/>
    </row>
    <row r="8" spans="1:8" ht="42.75" customHeight="1">
      <c r="A8" s="19"/>
      <c r="B8" s="20"/>
      <c r="C8" s="20"/>
      <c r="D8" s="21"/>
      <c r="E8" s="22"/>
      <c r="F8" s="45" t="s">
        <v>8</v>
      </c>
      <c r="G8" s="23"/>
      <c r="H8" s="147" t="s">
        <v>196</v>
      </c>
    </row>
    <row r="9" spans="1:8" ht="15" customHeight="1">
      <c r="A9" s="19"/>
      <c r="B9" s="20"/>
      <c r="C9" s="20"/>
      <c r="D9" s="24"/>
      <c r="E9" s="25"/>
      <c r="F9" s="26" t="s">
        <v>10</v>
      </c>
      <c r="G9" s="26"/>
      <c r="H9" s="26" t="s">
        <v>10</v>
      </c>
    </row>
    <row r="10" spans="1:8" ht="15" customHeight="1">
      <c r="A10" s="27" t="s">
        <v>127</v>
      </c>
      <c r="B10" s="20"/>
      <c r="C10" s="20"/>
      <c r="D10" s="24"/>
      <c r="E10" s="25"/>
      <c r="F10" s="26"/>
      <c r="G10" s="26"/>
      <c r="H10" s="26"/>
    </row>
    <row r="11" spans="1:8" ht="15" customHeight="1">
      <c r="A11" s="28" t="s">
        <v>171</v>
      </c>
      <c r="B11" s="20"/>
      <c r="C11" s="20"/>
      <c r="D11" s="24"/>
      <c r="E11" s="25"/>
      <c r="F11" s="29">
        <f>+'Income Stm'!I25</f>
        <v>192</v>
      </c>
      <c r="G11" s="29"/>
      <c r="H11" s="29">
        <v>501</v>
      </c>
    </row>
    <row r="12" spans="1:8" ht="15" customHeight="1">
      <c r="A12" s="28"/>
      <c r="B12" s="20"/>
      <c r="C12" s="20"/>
      <c r="D12" s="24"/>
      <c r="E12" s="25"/>
      <c r="F12" s="29"/>
      <c r="G12" s="29"/>
      <c r="H12" s="29"/>
    </row>
    <row r="13" spans="1:8" ht="15" customHeight="1">
      <c r="A13" s="28" t="s">
        <v>128</v>
      </c>
      <c r="B13" s="20"/>
      <c r="C13" s="20"/>
      <c r="D13" s="24"/>
      <c r="E13" s="25"/>
      <c r="F13" s="29"/>
      <c r="G13" s="29"/>
      <c r="H13" s="29"/>
    </row>
    <row r="14" spans="1:8" ht="15" customHeight="1">
      <c r="A14" s="28"/>
      <c r="B14" s="20" t="s">
        <v>129</v>
      </c>
      <c r="C14" s="20"/>
      <c r="D14" s="24"/>
      <c r="E14" s="25"/>
      <c r="F14" s="29">
        <v>16</v>
      </c>
      <c r="G14" s="29"/>
      <c r="H14" s="29">
        <v>176</v>
      </c>
    </row>
    <row r="15" spans="1:8" ht="15" customHeight="1">
      <c r="A15" s="28"/>
      <c r="B15" s="20" t="s">
        <v>130</v>
      </c>
      <c r="C15" s="20"/>
      <c r="D15" s="24"/>
      <c r="E15" s="25"/>
      <c r="F15" s="29">
        <v>199</v>
      </c>
      <c r="G15" s="29"/>
      <c r="H15" s="29">
        <v>187</v>
      </c>
    </row>
    <row r="16" spans="1:8" ht="15" customHeight="1">
      <c r="A16" s="28"/>
      <c r="B16" s="20" t="s">
        <v>284</v>
      </c>
      <c r="C16" s="20"/>
      <c r="D16" s="24"/>
      <c r="E16" s="25"/>
      <c r="F16" s="29">
        <v>78</v>
      </c>
      <c r="G16" s="29"/>
      <c r="H16" s="29">
        <v>39</v>
      </c>
    </row>
    <row r="17" spans="1:8" ht="15" customHeight="1">
      <c r="A17" s="28"/>
      <c r="B17" s="20" t="s">
        <v>285</v>
      </c>
      <c r="C17" s="20"/>
      <c r="D17" s="24"/>
      <c r="E17" s="25"/>
      <c r="F17" s="29">
        <v>0</v>
      </c>
      <c r="G17" s="29"/>
      <c r="H17" s="29">
        <v>-46</v>
      </c>
    </row>
    <row r="18" spans="1:8" ht="15" customHeight="1">
      <c r="A18" s="28"/>
      <c r="B18" s="20" t="s">
        <v>286</v>
      </c>
      <c r="C18" s="20"/>
      <c r="D18" s="24"/>
      <c r="E18" s="25"/>
      <c r="F18" s="29">
        <v>106</v>
      </c>
      <c r="G18" s="29"/>
      <c r="H18" s="29"/>
    </row>
    <row r="19" spans="1:9" ht="15" customHeight="1">
      <c r="A19" s="28"/>
      <c r="B19" s="20" t="s">
        <v>131</v>
      </c>
      <c r="C19" s="20"/>
      <c r="D19" s="24"/>
      <c r="E19" s="25"/>
      <c r="F19" s="29">
        <v>0</v>
      </c>
      <c r="G19" s="29"/>
      <c r="H19" s="29">
        <v>-6</v>
      </c>
      <c r="I19" s="15" t="s">
        <v>21</v>
      </c>
    </row>
    <row r="20" spans="1:8" ht="15" customHeight="1" hidden="1">
      <c r="A20" s="28"/>
      <c r="B20" s="20" t="s">
        <v>132</v>
      </c>
      <c r="C20" s="20"/>
      <c r="D20" s="24"/>
      <c r="E20" s="25"/>
      <c r="F20" s="29"/>
      <c r="G20" s="29"/>
      <c r="H20" s="29"/>
    </row>
    <row r="21" spans="1:8" ht="15" customHeight="1">
      <c r="A21" s="28"/>
      <c r="B21" s="20" t="s">
        <v>133</v>
      </c>
      <c r="C21" s="20"/>
      <c r="D21" s="24"/>
      <c r="E21" s="25"/>
      <c r="F21" s="30">
        <v>395</v>
      </c>
      <c r="G21" s="29"/>
      <c r="H21" s="30">
        <v>0</v>
      </c>
    </row>
    <row r="22" spans="1:8" ht="15" customHeight="1">
      <c r="A22" s="28" t="s">
        <v>162</v>
      </c>
      <c r="B22" s="20"/>
      <c r="C22" s="20"/>
      <c r="D22" s="24"/>
      <c r="E22" s="25"/>
      <c r="F22" s="194">
        <f>SUM(F11:F21)</f>
        <v>986</v>
      </c>
      <c r="G22" s="29"/>
      <c r="H22" s="194">
        <f>SUM(H11:H19)</f>
        <v>851</v>
      </c>
    </row>
    <row r="23" spans="1:8" ht="15" customHeight="1">
      <c r="A23" s="28"/>
      <c r="B23" s="20"/>
      <c r="C23" s="20"/>
      <c r="D23" s="24"/>
      <c r="E23" s="25"/>
      <c r="F23" s="29"/>
      <c r="G23" s="29"/>
      <c r="H23" s="29"/>
    </row>
    <row r="24" spans="1:8" ht="15" customHeight="1">
      <c r="A24" s="28" t="s">
        <v>134</v>
      </c>
      <c r="B24" s="20"/>
      <c r="C24" s="20"/>
      <c r="D24" s="24"/>
      <c r="E24" s="25"/>
      <c r="F24" s="29" t="s">
        <v>21</v>
      </c>
      <c r="G24" s="29"/>
      <c r="H24" s="29"/>
    </row>
    <row r="25" spans="1:8" ht="15" customHeight="1">
      <c r="A25" s="28"/>
      <c r="B25" s="20" t="s">
        <v>135</v>
      </c>
      <c r="C25" s="20"/>
      <c r="D25" s="24"/>
      <c r="E25" s="25"/>
      <c r="F25" s="29">
        <f>-242+62-749</f>
        <v>-929</v>
      </c>
      <c r="G25" s="29"/>
      <c r="H25" s="29">
        <v>563</v>
      </c>
    </row>
    <row r="26" spans="1:8" ht="15" customHeight="1">
      <c r="A26" s="28"/>
      <c r="B26" s="20" t="s">
        <v>136</v>
      </c>
      <c r="C26" s="20"/>
      <c r="D26" s="24"/>
      <c r="E26" s="25"/>
      <c r="F26" s="29">
        <f>-59-54</f>
        <v>-113</v>
      </c>
      <c r="G26" s="29"/>
      <c r="H26" s="29">
        <v>-1097</v>
      </c>
    </row>
    <row r="27" spans="1:8" ht="12.75">
      <c r="A27" s="28"/>
      <c r="B27" s="20"/>
      <c r="C27" s="20"/>
      <c r="D27" s="24"/>
      <c r="E27" s="25"/>
      <c r="F27" s="30"/>
      <c r="G27" s="29"/>
      <c r="H27" s="30"/>
    </row>
    <row r="28" spans="1:8" ht="15" customHeight="1">
      <c r="A28" s="28" t="s">
        <v>264</v>
      </c>
      <c r="B28" s="20"/>
      <c r="C28" s="20"/>
      <c r="D28" s="24"/>
      <c r="E28" s="25"/>
      <c r="F28" s="29">
        <f>SUM(F22:F26)</f>
        <v>-56</v>
      </c>
      <c r="G28" s="29"/>
      <c r="H28" s="29">
        <f>SUM(H22+H25+H26)</f>
        <v>317</v>
      </c>
    </row>
    <row r="29" spans="1:8" ht="15" customHeight="1">
      <c r="A29" s="28"/>
      <c r="B29" s="20" t="s">
        <v>137</v>
      </c>
      <c r="C29" s="20"/>
      <c r="D29" s="24"/>
      <c r="E29" s="25"/>
      <c r="F29" s="29">
        <v>0</v>
      </c>
      <c r="G29" s="29"/>
      <c r="H29" s="29">
        <v>6</v>
      </c>
    </row>
    <row r="30" spans="1:8" ht="15" customHeight="1" hidden="1">
      <c r="A30" s="28"/>
      <c r="B30" s="20" t="s">
        <v>138</v>
      </c>
      <c r="C30" s="20"/>
      <c r="D30" s="24"/>
      <c r="E30" s="25"/>
      <c r="F30" s="29">
        <f>-F17</f>
        <v>0</v>
      </c>
      <c r="G30" s="29"/>
      <c r="H30" s="29">
        <v>0</v>
      </c>
    </row>
    <row r="31" spans="1:8" ht="15" customHeight="1">
      <c r="A31" s="28"/>
      <c r="B31" s="20" t="s">
        <v>168</v>
      </c>
      <c r="C31" s="20"/>
      <c r="D31" s="24"/>
      <c r="E31" s="25"/>
      <c r="F31" s="29">
        <v>-54</v>
      </c>
      <c r="G31" s="29"/>
      <c r="H31" s="29">
        <v>-94</v>
      </c>
    </row>
    <row r="32" spans="1:8" ht="15" customHeight="1">
      <c r="A32" s="27" t="s">
        <v>265</v>
      </c>
      <c r="B32" s="20"/>
      <c r="C32" s="20"/>
      <c r="D32" s="24"/>
      <c r="E32" s="25"/>
      <c r="F32" s="31">
        <f>SUM(F28:F31)</f>
        <v>-110</v>
      </c>
      <c r="G32" s="32"/>
      <c r="H32" s="31">
        <f>SUM(H28:H31)</f>
        <v>229</v>
      </c>
    </row>
    <row r="33" spans="1:8" ht="15" customHeight="1">
      <c r="A33" s="28"/>
      <c r="B33" s="20"/>
      <c r="C33" s="20"/>
      <c r="D33" s="24"/>
      <c r="E33" s="25"/>
      <c r="F33" s="29"/>
      <c r="G33" s="29"/>
      <c r="H33" s="29"/>
    </row>
    <row r="34" spans="1:8" ht="15" customHeight="1">
      <c r="A34" s="27" t="s">
        <v>139</v>
      </c>
      <c r="B34" s="20"/>
      <c r="C34" s="20"/>
      <c r="D34" s="24"/>
      <c r="E34" s="25"/>
      <c r="F34" s="29"/>
      <c r="G34" s="29"/>
      <c r="H34" s="29"/>
    </row>
    <row r="35" spans="1:8" ht="15" customHeight="1">
      <c r="A35" s="28"/>
      <c r="B35" s="193" t="s">
        <v>140</v>
      </c>
      <c r="C35" s="20"/>
      <c r="D35" s="24"/>
      <c r="E35" s="25"/>
      <c r="F35" s="29">
        <v>-279</v>
      </c>
      <c r="G35" s="29"/>
      <c r="H35" s="29">
        <v>-125</v>
      </c>
    </row>
    <row r="36" spans="1:8" ht="15" customHeight="1">
      <c r="A36" s="28"/>
      <c r="B36" s="193" t="s">
        <v>287</v>
      </c>
      <c r="C36" s="20"/>
      <c r="D36" s="24"/>
      <c r="E36" s="25"/>
      <c r="F36" s="29">
        <v>0</v>
      </c>
      <c r="G36" s="29"/>
      <c r="H36" s="29">
        <v>-395</v>
      </c>
    </row>
    <row r="37" spans="1:8" ht="15" customHeight="1">
      <c r="A37" s="27" t="s">
        <v>166</v>
      </c>
      <c r="B37" s="20"/>
      <c r="D37" s="24"/>
      <c r="E37" s="25"/>
      <c r="F37" s="31">
        <f>SUM(F35:F35)</f>
        <v>-279</v>
      </c>
      <c r="G37" s="32"/>
      <c r="H37" s="31">
        <f>SUM(H35:H36)</f>
        <v>-520</v>
      </c>
    </row>
    <row r="38" spans="1:9" ht="15" customHeight="1">
      <c r="A38" s="28"/>
      <c r="B38" s="20"/>
      <c r="C38" s="20"/>
      <c r="D38" s="24"/>
      <c r="E38" s="25"/>
      <c r="F38" s="29"/>
      <c r="G38" s="29"/>
      <c r="H38" s="29"/>
      <c r="I38" s="33"/>
    </row>
    <row r="39" spans="1:8" ht="15" customHeight="1">
      <c r="A39" s="19"/>
      <c r="B39" s="20"/>
      <c r="C39" s="20"/>
      <c r="D39" s="24"/>
      <c r="E39" s="25"/>
      <c r="F39" s="29"/>
      <c r="G39" s="29"/>
      <c r="H39" s="29"/>
    </row>
    <row r="40" spans="1:8" ht="15" customHeight="1">
      <c r="A40" s="27" t="s">
        <v>288</v>
      </c>
      <c r="B40" s="20"/>
      <c r="C40" s="20"/>
      <c r="D40" s="24"/>
      <c r="E40" s="25"/>
      <c r="F40" s="34">
        <f>F32+F37</f>
        <v>-389</v>
      </c>
      <c r="G40" s="34"/>
      <c r="H40" s="34">
        <f>H32+H37</f>
        <v>-291</v>
      </c>
    </row>
    <row r="41" spans="1:8" ht="15" customHeight="1">
      <c r="A41" s="28"/>
      <c r="B41" s="20"/>
      <c r="C41" s="20"/>
      <c r="D41" s="24"/>
      <c r="E41" s="25"/>
      <c r="F41" s="26"/>
      <c r="G41" s="26"/>
      <c r="H41" s="26"/>
    </row>
    <row r="42" spans="1:8" ht="15" customHeight="1">
      <c r="A42" s="27" t="s">
        <v>186</v>
      </c>
      <c r="B42" s="20"/>
      <c r="C42" s="20"/>
      <c r="D42" s="24"/>
      <c r="E42" s="25"/>
      <c r="F42" s="29">
        <v>0</v>
      </c>
      <c r="G42" s="26"/>
      <c r="H42" s="29">
        <v>5</v>
      </c>
    </row>
    <row r="43" spans="1:8" ht="15" customHeight="1">
      <c r="A43" s="28"/>
      <c r="B43" s="20"/>
      <c r="C43" s="20"/>
      <c r="D43" s="24"/>
      <c r="E43" s="25"/>
      <c r="F43" s="26"/>
      <c r="G43" s="26"/>
      <c r="H43" s="26"/>
    </row>
    <row r="44" spans="1:9" ht="15" customHeight="1">
      <c r="A44" s="27" t="s">
        <v>141</v>
      </c>
      <c r="B44" s="20"/>
      <c r="C44" s="20"/>
      <c r="D44" s="24"/>
      <c r="E44" s="25"/>
      <c r="F44" s="29">
        <v>3653</v>
      </c>
      <c r="G44" s="29"/>
      <c r="H44" s="29">
        <v>2218</v>
      </c>
      <c r="I44" s="35"/>
    </row>
    <row r="45" spans="1:8" ht="15" customHeight="1">
      <c r="A45" s="27"/>
      <c r="B45" s="20"/>
      <c r="C45" s="20"/>
      <c r="D45" s="24"/>
      <c r="E45" s="25"/>
      <c r="F45" s="26"/>
      <c r="G45" s="36"/>
      <c r="H45" s="36"/>
    </row>
    <row r="46" spans="1:10" ht="15" customHeight="1" thickBot="1">
      <c r="A46" s="27" t="s">
        <v>142</v>
      </c>
      <c r="B46" s="20"/>
      <c r="C46" s="20"/>
      <c r="D46" s="24"/>
      <c r="E46" s="25" t="s">
        <v>163</v>
      </c>
      <c r="F46" s="37">
        <f>F40+F42+F44</f>
        <v>3264</v>
      </c>
      <c r="G46" s="34"/>
      <c r="H46" s="37">
        <f>H40+H42+H44</f>
        <v>1932</v>
      </c>
      <c r="J46" s="35"/>
    </row>
    <row r="47" spans="1:8" ht="15" customHeight="1" thickTop="1">
      <c r="A47" s="19"/>
      <c r="B47" s="20"/>
      <c r="C47" s="20"/>
      <c r="D47" s="24"/>
      <c r="E47" s="25"/>
      <c r="F47" s="26"/>
      <c r="G47" s="26"/>
      <c r="H47" s="26"/>
    </row>
    <row r="48" spans="1:10" ht="12.75">
      <c r="A48" s="206" t="s">
        <v>143</v>
      </c>
      <c r="B48" s="206"/>
      <c r="C48" s="206"/>
      <c r="D48" s="206"/>
      <c r="E48" s="206"/>
      <c r="F48" s="206"/>
      <c r="G48" s="206"/>
      <c r="H48" s="206"/>
      <c r="I48" s="43"/>
      <c r="J48" s="41"/>
    </row>
    <row r="49" spans="1:10" ht="12.75">
      <c r="A49" s="206" t="str">
        <f>'Income Stm'!A53:K53</f>
        <v>the Audited Annual Financial Report for the year ended 31 December 2009 and </v>
      </c>
      <c r="B49" s="206"/>
      <c r="C49" s="206"/>
      <c r="D49" s="206"/>
      <c r="E49" s="206"/>
      <c r="F49" s="206"/>
      <c r="G49" s="206"/>
      <c r="H49" s="206"/>
      <c r="I49" s="43"/>
      <c r="J49" s="41"/>
    </row>
    <row r="50" spans="1:9" ht="12.75">
      <c r="A50" s="210" t="str">
        <f>'Income Stm'!A54:K54</f>
        <v> the accompanying explanatory notes attached to the interim financial statements)</v>
      </c>
      <c r="B50" s="210"/>
      <c r="C50" s="210"/>
      <c r="D50" s="210"/>
      <c r="E50" s="210"/>
      <c r="F50" s="210"/>
      <c r="G50" s="210"/>
      <c r="H50" s="210"/>
      <c r="I50" s="75"/>
    </row>
    <row r="53" ht="12.75">
      <c r="F53" s="35">
        <f>+Notes!K127-F46</f>
        <v>0</v>
      </c>
    </row>
    <row r="54" ht="12.75">
      <c r="F54" s="127"/>
    </row>
    <row r="55" ht="12.75">
      <c r="F55" s="127"/>
    </row>
  </sheetData>
  <sheetProtection/>
  <mergeCells count="9">
    <mergeCell ref="A50:H50"/>
    <mergeCell ref="A5:H5"/>
    <mergeCell ref="A6:H6"/>
    <mergeCell ref="A48:H48"/>
    <mergeCell ref="A49:H49"/>
    <mergeCell ref="A1:H1"/>
    <mergeCell ref="A2:H2"/>
    <mergeCell ref="A3:H3"/>
    <mergeCell ref="A4:H4"/>
  </mergeCells>
  <printOptions horizontalCentered="1"/>
  <pageMargins left="0.748031496062992" right="0.748031496062992" top="0.984251968503937" bottom="0.984251968503937" header="0.511811023622047" footer="0.511811023622047"/>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O214"/>
  <sheetViews>
    <sheetView zoomScaleSheetLayoutView="100" zoomScalePageLayoutView="0" workbookViewId="0" topLeftCell="A1">
      <selection activeCell="B207" sqref="B207"/>
    </sheetView>
  </sheetViews>
  <sheetFormatPr defaultColWidth="9.140625" defaultRowHeight="12.75"/>
  <cols>
    <col min="1" max="1" width="4.57421875" style="16" customWidth="1"/>
    <col min="2" max="2" width="3.00390625" style="16" customWidth="1"/>
    <col min="3" max="3" width="5.140625" style="16" customWidth="1"/>
    <col min="4" max="4" width="14.8515625" style="16" customWidth="1"/>
    <col min="5" max="5" width="9.140625" style="16" customWidth="1"/>
    <col min="6" max="6" width="11.28125" style="16" bestFit="1" customWidth="1"/>
    <col min="7" max="7" width="13.28125" style="16" customWidth="1"/>
    <col min="8" max="8" width="3.8515625" style="16" customWidth="1"/>
    <col min="9" max="9" width="15.00390625" style="16" customWidth="1"/>
    <col min="10" max="10" width="3.140625" style="16" customWidth="1"/>
    <col min="11" max="11" width="15.140625" style="16" customWidth="1"/>
    <col min="12" max="12" width="2.7109375" style="16" customWidth="1"/>
    <col min="13" max="13" width="16.28125" style="16" customWidth="1"/>
    <col min="14" max="16384" width="9.140625" style="16" customWidth="1"/>
  </cols>
  <sheetData>
    <row r="1" spans="1:13" ht="23.25">
      <c r="A1" s="243" t="s">
        <v>0</v>
      </c>
      <c r="B1" s="243"/>
      <c r="C1" s="243"/>
      <c r="D1" s="243"/>
      <c r="E1" s="243"/>
      <c r="F1" s="244"/>
      <c r="G1" s="244"/>
      <c r="H1" s="244"/>
      <c r="I1" s="244"/>
      <c r="J1" s="244"/>
      <c r="K1" s="244"/>
      <c r="L1" s="244"/>
      <c r="M1" s="245"/>
    </row>
    <row r="2" spans="1:13" ht="12.75">
      <c r="A2" s="246" t="s">
        <v>1</v>
      </c>
      <c r="B2" s="246"/>
      <c r="C2" s="246"/>
      <c r="D2" s="246"/>
      <c r="E2" s="246"/>
      <c r="F2" s="244"/>
      <c r="G2" s="244"/>
      <c r="H2" s="244"/>
      <c r="I2" s="244"/>
      <c r="J2" s="244"/>
      <c r="K2" s="244"/>
      <c r="L2" s="244"/>
      <c r="M2" s="245"/>
    </row>
    <row r="3" spans="1:13" ht="12.75">
      <c r="A3" s="246" t="s">
        <v>2</v>
      </c>
      <c r="B3" s="246"/>
      <c r="C3" s="246"/>
      <c r="D3" s="246"/>
      <c r="E3" s="246"/>
      <c r="F3" s="244"/>
      <c r="G3" s="244"/>
      <c r="H3" s="244"/>
      <c r="I3" s="244"/>
      <c r="J3" s="244"/>
      <c r="K3" s="244"/>
      <c r="L3" s="244"/>
      <c r="M3" s="245"/>
    </row>
    <row r="4" spans="1:13" ht="15.75">
      <c r="A4" s="247" t="str">
        <f>'Income Stm'!A4:K4</f>
        <v>Quarterly report on consolidated results for the 2nd quarter ended 30.06.2010</v>
      </c>
      <c r="B4" s="247"/>
      <c r="C4" s="247"/>
      <c r="D4" s="247"/>
      <c r="E4" s="247"/>
      <c r="F4" s="244"/>
      <c r="G4" s="244"/>
      <c r="H4" s="244"/>
      <c r="I4" s="244"/>
      <c r="J4" s="244"/>
      <c r="K4" s="244"/>
      <c r="L4" s="244"/>
      <c r="M4" s="245"/>
    </row>
    <row r="5" spans="1:13" ht="15.75">
      <c r="A5" s="252" t="s">
        <v>41</v>
      </c>
      <c r="B5" s="252"/>
      <c r="C5" s="252"/>
      <c r="D5" s="252"/>
      <c r="E5" s="252"/>
      <c r="F5" s="253"/>
      <c r="G5" s="253"/>
      <c r="H5" s="253"/>
      <c r="I5" s="253"/>
      <c r="J5" s="253"/>
      <c r="K5" s="253"/>
      <c r="L5" s="253"/>
      <c r="M5" s="254"/>
    </row>
    <row r="6" spans="1:12" ht="15.75">
      <c r="A6" s="74"/>
      <c r="B6" s="74"/>
      <c r="C6" s="74"/>
      <c r="D6" s="74"/>
      <c r="E6" s="74"/>
      <c r="F6" s="43"/>
      <c r="G6" s="43"/>
      <c r="H6" s="43"/>
      <c r="I6" s="43"/>
      <c r="J6" s="43"/>
      <c r="K6" s="43"/>
      <c r="L6" s="43"/>
    </row>
    <row r="7" spans="1:2" ht="12.75">
      <c r="A7" s="75" t="s">
        <v>42</v>
      </c>
      <c r="B7" s="76" t="s">
        <v>43</v>
      </c>
    </row>
    <row r="8" ht="12.75">
      <c r="A8" s="73"/>
    </row>
    <row r="9" spans="1:2" ht="12.75">
      <c r="A9" s="75" t="s">
        <v>44</v>
      </c>
      <c r="B9" s="76" t="s">
        <v>45</v>
      </c>
    </row>
    <row r="10" spans="1:13" ht="12.75">
      <c r="A10" s="73"/>
      <c r="B10" s="222" t="s">
        <v>197</v>
      </c>
      <c r="C10" s="222"/>
      <c r="D10" s="222"/>
      <c r="E10" s="222"/>
      <c r="F10" s="222"/>
      <c r="G10" s="222"/>
      <c r="H10" s="222"/>
      <c r="I10" s="222"/>
      <c r="J10" s="222"/>
      <c r="K10" s="222"/>
      <c r="L10" s="222"/>
      <c r="M10" s="222"/>
    </row>
    <row r="11" spans="1:13" ht="12.75">
      <c r="A11" s="73"/>
      <c r="B11" s="222"/>
      <c r="C11" s="222"/>
      <c r="D11" s="222"/>
      <c r="E11" s="222"/>
      <c r="F11" s="222"/>
      <c r="G11" s="222"/>
      <c r="H11" s="222"/>
      <c r="I11" s="222"/>
      <c r="J11" s="222"/>
      <c r="K11" s="222"/>
      <c r="L11" s="222"/>
      <c r="M11" s="222"/>
    </row>
    <row r="12" ht="12.75">
      <c r="A12" s="73"/>
    </row>
    <row r="13" spans="1:13" ht="12.75">
      <c r="A13" s="73"/>
      <c r="B13" s="222" t="s">
        <v>198</v>
      </c>
      <c r="C13" s="222"/>
      <c r="D13" s="222"/>
      <c r="E13" s="222"/>
      <c r="F13" s="222"/>
      <c r="G13" s="222"/>
      <c r="H13" s="222"/>
      <c r="I13" s="222"/>
      <c r="J13" s="222"/>
      <c r="K13" s="222"/>
      <c r="L13" s="222"/>
      <c r="M13" s="222"/>
    </row>
    <row r="14" spans="1:13" ht="12.75">
      <c r="A14" s="73"/>
      <c r="B14" s="222"/>
      <c r="C14" s="222"/>
      <c r="D14" s="222"/>
      <c r="E14" s="222"/>
      <c r="F14" s="222"/>
      <c r="G14" s="222"/>
      <c r="H14" s="222"/>
      <c r="I14" s="222"/>
      <c r="J14" s="222"/>
      <c r="K14" s="222"/>
      <c r="L14" s="222"/>
      <c r="M14" s="222"/>
    </row>
    <row r="15" ht="12.75">
      <c r="A15" s="73"/>
    </row>
    <row r="16" spans="1:13" ht="12.75" customHeight="1">
      <c r="A16" s="75" t="s">
        <v>150</v>
      </c>
      <c r="B16" s="85" t="s">
        <v>212</v>
      </c>
      <c r="C16" s="44"/>
      <c r="D16" s="44"/>
      <c r="E16" s="44"/>
      <c r="F16" s="44"/>
      <c r="G16" s="44"/>
      <c r="H16" s="44"/>
      <c r="I16" s="44"/>
      <c r="J16" s="44"/>
      <c r="K16" s="44"/>
      <c r="L16" s="44"/>
      <c r="M16" s="44"/>
    </row>
    <row r="17" spans="1:13" ht="12.75" customHeight="1">
      <c r="A17" s="73"/>
      <c r="B17" s="222" t="s">
        <v>289</v>
      </c>
      <c r="C17" s="222"/>
      <c r="D17" s="222"/>
      <c r="E17" s="222"/>
      <c r="F17" s="222"/>
      <c r="G17" s="222"/>
      <c r="H17" s="222"/>
      <c r="I17" s="222"/>
      <c r="J17" s="222"/>
      <c r="K17" s="222"/>
      <c r="L17" s="222"/>
      <c r="M17" s="222"/>
    </row>
    <row r="18" spans="1:13" ht="12.75" customHeight="1">
      <c r="A18" s="73"/>
      <c r="B18" s="222"/>
      <c r="C18" s="222"/>
      <c r="D18" s="222"/>
      <c r="E18" s="222"/>
      <c r="F18" s="222"/>
      <c r="G18" s="222"/>
      <c r="H18" s="222"/>
      <c r="I18" s="222"/>
      <c r="J18" s="222"/>
      <c r="K18" s="222"/>
      <c r="L18" s="222"/>
      <c r="M18" s="222"/>
    </row>
    <row r="19" spans="1:13" ht="12.75" customHeight="1">
      <c r="A19" s="73"/>
      <c r="B19" s="249"/>
      <c r="C19" s="249"/>
      <c r="D19" s="249"/>
      <c r="E19" s="249"/>
      <c r="F19" s="249"/>
      <c r="G19" s="249"/>
      <c r="H19" s="249"/>
      <c r="I19" s="249"/>
      <c r="J19" s="249"/>
      <c r="K19" s="249"/>
      <c r="L19" s="249"/>
      <c r="M19" s="249"/>
    </row>
    <row r="20" spans="1:13" ht="12.75" customHeight="1">
      <c r="A20" s="73"/>
      <c r="B20" s="44"/>
      <c r="C20" s="44"/>
      <c r="D20" s="44"/>
      <c r="E20" s="44"/>
      <c r="F20" s="44"/>
      <c r="G20" s="44"/>
      <c r="H20" s="44"/>
      <c r="I20" s="44"/>
      <c r="J20" s="44"/>
      <c r="K20" s="44"/>
      <c r="L20" s="44"/>
      <c r="M20" s="44"/>
    </row>
    <row r="21" spans="1:13" ht="12.75" customHeight="1">
      <c r="A21" s="73"/>
      <c r="B21" s="167"/>
      <c r="C21" s="168"/>
      <c r="D21" s="167"/>
      <c r="E21" s="168"/>
      <c r="F21" s="168"/>
      <c r="G21" s="168"/>
      <c r="H21" s="168"/>
      <c r="I21" s="169"/>
      <c r="J21" s="168"/>
      <c r="K21" s="168"/>
      <c r="L21" s="168"/>
      <c r="M21" s="170" t="s">
        <v>213</v>
      </c>
    </row>
    <row r="22" spans="1:13" ht="12.75" customHeight="1">
      <c r="A22" s="73"/>
      <c r="B22" s="167"/>
      <c r="C22" s="168"/>
      <c r="D22" s="167"/>
      <c r="E22" s="168"/>
      <c r="F22" s="168"/>
      <c r="G22" s="168"/>
      <c r="H22" s="168"/>
      <c r="I22" s="169"/>
      <c r="J22" s="168"/>
      <c r="K22" s="168"/>
      <c r="L22" s="168"/>
      <c r="M22" s="170" t="s">
        <v>214</v>
      </c>
    </row>
    <row r="23" spans="1:13" ht="12.75" customHeight="1">
      <c r="A23" s="73"/>
      <c r="B23" s="1"/>
      <c r="C23" s="168"/>
      <c r="D23" s="171"/>
      <c r="E23" s="168"/>
      <c r="F23" s="168"/>
      <c r="G23" s="168"/>
      <c r="H23" s="168"/>
      <c r="I23" s="169"/>
      <c r="J23" s="168"/>
      <c r="K23" s="168"/>
      <c r="L23" s="168"/>
      <c r="M23" s="170" t="s">
        <v>215</v>
      </c>
    </row>
    <row r="24" spans="1:13" ht="12.75" customHeight="1">
      <c r="A24" s="73"/>
      <c r="B24" s="167"/>
      <c r="C24" s="168"/>
      <c r="D24" s="167"/>
      <c r="E24" s="168"/>
      <c r="F24" s="168"/>
      <c r="G24" s="168"/>
      <c r="H24" s="168"/>
      <c r="I24" s="169"/>
      <c r="J24" s="168"/>
      <c r="K24" s="168"/>
      <c r="L24" s="168"/>
      <c r="M24" s="168"/>
    </row>
    <row r="25" spans="1:13" ht="12.75" customHeight="1">
      <c r="A25" s="73"/>
      <c r="B25" s="172" t="s">
        <v>216</v>
      </c>
      <c r="C25" s="168"/>
      <c r="D25" s="167"/>
      <c r="E25" s="172" t="s">
        <v>217</v>
      </c>
      <c r="F25" s="172"/>
      <c r="G25" s="172"/>
      <c r="H25" s="168"/>
      <c r="I25" s="169"/>
      <c r="J25" s="168"/>
      <c r="K25" s="168"/>
      <c r="L25" s="168"/>
      <c r="M25" s="173" t="s">
        <v>218</v>
      </c>
    </row>
    <row r="26" spans="1:13" ht="12.75" customHeight="1">
      <c r="A26" s="73"/>
      <c r="B26" s="172"/>
      <c r="C26" s="168"/>
      <c r="D26" s="168"/>
      <c r="E26" s="172"/>
      <c r="F26" s="172" t="s">
        <v>219</v>
      </c>
      <c r="G26" s="174"/>
      <c r="H26" s="168"/>
      <c r="I26" s="169"/>
      <c r="J26" s="168"/>
      <c r="K26" s="168"/>
      <c r="L26" s="168"/>
      <c r="M26" s="168"/>
    </row>
    <row r="27" spans="1:13" ht="12.75" customHeight="1">
      <c r="A27" s="73"/>
      <c r="B27" s="172"/>
      <c r="C27" s="175"/>
      <c r="D27" s="175"/>
      <c r="E27" s="172"/>
      <c r="F27" s="172" t="s">
        <v>220</v>
      </c>
      <c r="G27" s="174"/>
      <c r="H27" s="175"/>
      <c r="I27" s="176"/>
      <c r="J27" s="175"/>
      <c r="K27" s="175"/>
      <c r="L27" s="175"/>
      <c r="M27" s="175"/>
    </row>
    <row r="28" spans="1:13" ht="12.75" customHeight="1">
      <c r="A28" s="73"/>
      <c r="B28" s="172"/>
      <c r="C28" s="175"/>
      <c r="D28" s="175"/>
      <c r="E28" s="172"/>
      <c r="F28" s="172" t="s">
        <v>221</v>
      </c>
      <c r="G28" s="174"/>
      <c r="H28" s="175"/>
      <c r="I28" s="176"/>
      <c r="J28" s="175"/>
      <c r="K28" s="175"/>
      <c r="L28" s="175"/>
      <c r="M28" s="175"/>
    </row>
    <row r="29" spans="1:13" ht="12.75" customHeight="1">
      <c r="A29" s="73"/>
      <c r="B29" s="172"/>
      <c r="C29" s="175"/>
      <c r="D29" s="175"/>
      <c r="E29" s="172"/>
      <c r="F29" s="172" t="s">
        <v>222</v>
      </c>
      <c r="G29" s="174"/>
      <c r="H29" s="175"/>
      <c r="I29" s="176"/>
      <c r="J29" s="175"/>
      <c r="K29" s="175"/>
      <c r="L29" s="175"/>
      <c r="M29" s="175"/>
    </row>
    <row r="30" spans="1:13" ht="12.75" customHeight="1">
      <c r="A30" s="73"/>
      <c r="B30" s="172" t="s">
        <v>223</v>
      </c>
      <c r="C30" s="175"/>
      <c r="D30" s="175"/>
      <c r="E30" s="172" t="s">
        <v>224</v>
      </c>
      <c r="F30" s="172"/>
      <c r="G30" s="175"/>
      <c r="H30" s="175"/>
      <c r="I30" s="176"/>
      <c r="J30" s="175"/>
      <c r="K30" s="175"/>
      <c r="L30" s="175"/>
      <c r="M30" s="173" t="s">
        <v>218</v>
      </c>
    </row>
    <row r="31" spans="1:13" ht="12.75" customHeight="1">
      <c r="A31" s="73"/>
      <c r="B31" s="172"/>
      <c r="C31" s="175"/>
      <c r="D31" s="175"/>
      <c r="E31" s="172"/>
      <c r="F31" s="172" t="s">
        <v>225</v>
      </c>
      <c r="G31" s="177"/>
      <c r="H31" s="177"/>
      <c r="I31" s="178"/>
      <c r="J31" s="177"/>
      <c r="K31" s="177"/>
      <c r="L31" s="175"/>
      <c r="M31" s="172"/>
    </row>
    <row r="32" spans="1:13" ht="12.75" customHeight="1">
      <c r="A32" s="73"/>
      <c r="B32" s="172" t="s">
        <v>226</v>
      </c>
      <c r="C32" s="177"/>
      <c r="D32" s="167"/>
      <c r="E32" s="172" t="s">
        <v>227</v>
      </c>
      <c r="F32" s="172"/>
      <c r="G32" s="177"/>
      <c r="H32" s="177"/>
      <c r="I32" s="178"/>
      <c r="J32" s="177"/>
      <c r="K32" s="177"/>
      <c r="L32" s="177"/>
      <c r="M32" s="173" t="s">
        <v>218</v>
      </c>
    </row>
    <row r="33" spans="1:13" ht="12.75" customHeight="1">
      <c r="A33" s="73"/>
      <c r="B33" s="172" t="s">
        <v>228</v>
      </c>
      <c r="C33" s="177"/>
      <c r="D33" s="167"/>
      <c r="E33" s="172" t="s">
        <v>229</v>
      </c>
      <c r="F33" s="172"/>
      <c r="G33" s="171"/>
      <c r="H33" s="171"/>
      <c r="I33" s="179"/>
      <c r="J33" s="177"/>
      <c r="K33" s="177"/>
      <c r="L33" s="177"/>
      <c r="M33" s="173" t="s">
        <v>218</v>
      </c>
    </row>
    <row r="34" spans="1:13" ht="12.75" customHeight="1">
      <c r="A34" s="73"/>
      <c r="B34" s="172"/>
      <c r="C34" s="177"/>
      <c r="D34" s="167"/>
      <c r="E34" s="172" t="s">
        <v>230</v>
      </c>
      <c r="F34" s="172"/>
      <c r="G34" s="177"/>
      <c r="H34" s="177"/>
      <c r="I34" s="178"/>
      <c r="J34" s="177"/>
      <c r="K34" s="177"/>
      <c r="L34" s="177"/>
      <c r="M34" s="173"/>
    </row>
    <row r="35" spans="1:13" ht="12.75" customHeight="1">
      <c r="A35" s="73"/>
      <c r="B35" s="172"/>
      <c r="C35" s="177"/>
      <c r="D35" s="167"/>
      <c r="E35" s="172"/>
      <c r="F35" s="172" t="s">
        <v>231</v>
      </c>
      <c r="G35" s="171"/>
      <c r="H35" s="171"/>
      <c r="I35" s="179"/>
      <c r="J35" s="171"/>
      <c r="K35" s="171"/>
      <c r="L35" s="177"/>
      <c r="M35" s="172"/>
    </row>
    <row r="36" spans="1:13" ht="12.75" customHeight="1">
      <c r="A36" s="73"/>
      <c r="B36" s="172" t="s">
        <v>232</v>
      </c>
      <c r="C36" s="177"/>
      <c r="D36" s="167"/>
      <c r="E36" s="172" t="s">
        <v>233</v>
      </c>
      <c r="F36" s="172"/>
      <c r="G36" s="177"/>
      <c r="H36" s="177"/>
      <c r="I36" s="178"/>
      <c r="J36" s="177"/>
      <c r="K36" s="177"/>
      <c r="L36" s="177"/>
      <c r="M36" s="173" t="s">
        <v>218</v>
      </c>
    </row>
    <row r="37" spans="1:13" ht="12.75" customHeight="1">
      <c r="A37" s="73"/>
      <c r="B37" s="172" t="s">
        <v>234</v>
      </c>
      <c r="C37" s="167"/>
      <c r="D37" s="167"/>
      <c r="E37" s="172" t="s">
        <v>235</v>
      </c>
      <c r="F37" s="172"/>
      <c r="G37" s="167"/>
      <c r="H37" s="167"/>
      <c r="I37" s="180"/>
      <c r="J37" s="167"/>
      <c r="K37" s="167"/>
      <c r="L37" s="177"/>
      <c r="M37" s="173" t="s">
        <v>218</v>
      </c>
    </row>
    <row r="38" spans="1:13" ht="12.75" customHeight="1">
      <c r="A38" s="73"/>
      <c r="B38" s="172" t="s">
        <v>236</v>
      </c>
      <c r="C38" s="167"/>
      <c r="D38" s="167"/>
      <c r="E38" s="172" t="s">
        <v>237</v>
      </c>
      <c r="F38" s="172"/>
      <c r="G38" s="163"/>
      <c r="H38" s="163"/>
      <c r="I38" s="164"/>
      <c r="J38" s="163"/>
      <c r="K38" s="163"/>
      <c r="L38" s="177"/>
      <c r="M38" s="173" t="s">
        <v>218</v>
      </c>
    </row>
    <row r="39" spans="1:13" ht="12.75" customHeight="1">
      <c r="A39" s="73"/>
      <c r="B39" s="172"/>
      <c r="C39" s="167"/>
      <c r="D39" s="167"/>
      <c r="E39" s="172"/>
      <c r="F39" s="180" t="s">
        <v>238</v>
      </c>
      <c r="G39" s="163"/>
      <c r="H39" s="163"/>
      <c r="I39" s="164"/>
      <c r="J39" s="163"/>
      <c r="K39" s="163"/>
      <c r="L39" s="177"/>
      <c r="M39" s="172"/>
    </row>
    <row r="40" spans="1:13" ht="12.75" customHeight="1">
      <c r="A40" s="73"/>
      <c r="B40" s="172"/>
      <c r="C40" s="167"/>
      <c r="D40" s="175"/>
      <c r="E40" s="172"/>
      <c r="F40" s="172" t="s">
        <v>239</v>
      </c>
      <c r="G40" s="175"/>
      <c r="H40" s="175"/>
      <c r="I40" s="176"/>
      <c r="J40" s="175"/>
      <c r="K40" s="175"/>
      <c r="L40" s="175"/>
      <c r="M40" s="172"/>
    </row>
    <row r="41" spans="1:13" ht="12.75" customHeight="1">
      <c r="A41" s="73"/>
      <c r="B41" s="172" t="s">
        <v>240</v>
      </c>
      <c r="C41" s="181"/>
      <c r="D41" s="175"/>
      <c r="E41" s="172" t="s">
        <v>241</v>
      </c>
      <c r="F41" s="172"/>
      <c r="G41" s="175"/>
      <c r="H41" s="175"/>
      <c r="I41" s="176"/>
      <c r="J41" s="175"/>
      <c r="K41" s="175"/>
      <c r="L41" s="175"/>
      <c r="M41" s="173" t="s">
        <v>218</v>
      </c>
    </row>
    <row r="42" spans="1:13" ht="12.75" customHeight="1">
      <c r="A42" s="73"/>
      <c r="B42" s="172"/>
      <c r="C42" s="181"/>
      <c r="D42" s="175"/>
      <c r="E42" s="172"/>
      <c r="F42" s="172" t="s">
        <v>242</v>
      </c>
      <c r="G42" s="175"/>
      <c r="H42" s="175"/>
      <c r="I42" s="176"/>
      <c r="J42" s="175"/>
      <c r="K42" s="175"/>
      <c r="L42" s="175"/>
      <c r="M42" s="172"/>
    </row>
    <row r="43" spans="1:13" ht="12.75" customHeight="1">
      <c r="A43" s="73"/>
      <c r="B43" s="172"/>
      <c r="C43" s="177"/>
      <c r="D43" s="175"/>
      <c r="E43" s="172" t="s">
        <v>243</v>
      </c>
      <c r="F43" s="172"/>
      <c r="G43" s="175"/>
      <c r="H43" s="175"/>
      <c r="I43" s="176"/>
      <c r="J43" s="175"/>
      <c r="K43" s="175"/>
      <c r="L43" s="175"/>
      <c r="M43" s="173" t="s">
        <v>218</v>
      </c>
    </row>
    <row r="44" spans="1:13" ht="12.75" customHeight="1">
      <c r="A44" s="73"/>
      <c r="B44" s="172"/>
      <c r="C44" s="167"/>
      <c r="D44" s="175"/>
      <c r="E44" s="172"/>
      <c r="F44" s="172" t="s">
        <v>244</v>
      </c>
      <c r="G44" s="175"/>
      <c r="H44" s="175"/>
      <c r="I44" s="176"/>
      <c r="J44" s="175"/>
      <c r="K44" s="175"/>
      <c r="L44" s="175"/>
      <c r="M44" s="172"/>
    </row>
    <row r="45" spans="1:13" ht="12.75" customHeight="1">
      <c r="A45" s="73"/>
      <c r="B45" s="172" t="s">
        <v>245</v>
      </c>
      <c r="C45" s="167"/>
      <c r="D45" s="175"/>
      <c r="E45" s="172" t="s">
        <v>246</v>
      </c>
      <c r="F45" s="172"/>
      <c r="G45" s="175"/>
      <c r="H45" s="175"/>
      <c r="I45" s="176"/>
      <c r="J45" s="175"/>
      <c r="K45" s="175"/>
      <c r="L45" s="175"/>
      <c r="M45" s="173" t="s">
        <v>218</v>
      </c>
    </row>
    <row r="46" spans="1:13" ht="12.75" customHeight="1">
      <c r="A46" s="73"/>
      <c r="B46" s="172"/>
      <c r="C46" s="167"/>
      <c r="D46" s="175"/>
      <c r="E46" s="172" t="s">
        <v>247</v>
      </c>
      <c r="F46" s="172"/>
      <c r="G46" s="175"/>
      <c r="H46" s="175"/>
      <c r="I46" s="176"/>
      <c r="J46" s="175"/>
      <c r="K46" s="175"/>
      <c r="L46" s="175"/>
      <c r="M46" s="173" t="s">
        <v>218</v>
      </c>
    </row>
    <row r="47" spans="1:13" ht="12.75" customHeight="1">
      <c r="A47" s="73"/>
      <c r="B47" s="172"/>
      <c r="C47" s="167"/>
      <c r="D47" s="175"/>
      <c r="E47" s="172"/>
      <c r="F47" s="172" t="s">
        <v>248</v>
      </c>
      <c r="G47" s="175"/>
      <c r="H47" s="175"/>
      <c r="I47" s="176"/>
      <c r="J47" s="175"/>
      <c r="K47" s="175"/>
      <c r="L47" s="175"/>
      <c r="M47" s="172"/>
    </row>
    <row r="48" spans="1:13" ht="12.75" customHeight="1">
      <c r="A48" s="73"/>
      <c r="B48" s="172" t="s">
        <v>249</v>
      </c>
      <c r="C48" s="167"/>
      <c r="D48" s="175"/>
      <c r="E48" s="172" t="s">
        <v>250</v>
      </c>
      <c r="F48" s="172"/>
      <c r="G48" s="175"/>
      <c r="H48" s="175"/>
      <c r="I48" s="176"/>
      <c r="J48" s="175"/>
      <c r="K48" s="175"/>
      <c r="L48" s="175"/>
      <c r="M48" s="173" t="s">
        <v>218</v>
      </c>
    </row>
    <row r="49" spans="1:13" ht="12.75" customHeight="1">
      <c r="A49" s="73"/>
      <c r="B49" s="172" t="s">
        <v>251</v>
      </c>
      <c r="C49" s="167"/>
      <c r="D49" s="175"/>
      <c r="E49" s="172" t="s">
        <v>252</v>
      </c>
      <c r="F49" s="172"/>
      <c r="G49" s="175"/>
      <c r="H49" s="175"/>
      <c r="I49" s="176"/>
      <c r="J49" s="175"/>
      <c r="K49" s="175"/>
      <c r="L49" s="175"/>
      <c r="M49" s="173" t="s">
        <v>218</v>
      </c>
    </row>
    <row r="50" spans="1:13" ht="12.75" customHeight="1">
      <c r="A50" s="73"/>
      <c r="B50" s="172" t="s">
        <v>253</v>
      </c>
      <c r="C50" s="167"/>
      <c r="D50" s="175"/>
      <c r="E50" s="172" t="s">
        <v>254</v>
      </c>
      <c r="F50" s="172"/>
      <c r="G50" s="175"/>
      <c r="H50" s="175"/>
      <c r="I50" s="176"/>
      <c r="J50" s="175"/>
      <c r="K50" s="175"/>
      <c r="L50" s="175"/>
      <c r="M50" s="173" t="s">
        <v>218</v>
      </c>
    </row>
    <row r="51" spans="1:13" ht="12.75" customHeight="1">
      <c r="A51" s="73"/>
      <c r="B51" s="172" t="s">
        <v>255</v>
      </c>
      <c r="C51" s="177"/>
      <c r="D51" s="175"/>
      <c r="E51" s="172" t="s">
        <v>256</v>
      </c>
      <c r="F51" s="172"/>
      <c r="G51" s="175"/>
      <c r="H51" s="175"/>
      <c r="I51" s="176"/>
      <c r="J51" s="175"/>
      <c r="K51" s="175"/>
      <c r="L51" s="175"/>
      <c r="M51" s="173" t="s">
        <v>218</v>
      </c>
    </row>
    <row r="52" spans="1:15" ht="12.75" customHeight="1">
      <c r="A52" s="73"/>
      <c r="B52" s="175"/>
      <c r="C52" s="175"/>
      <c r="D52" s="175"/>
      <c r="E52" s="172"/>
      <c r="F52" s="172" t="s">
        <v>257</v>
      </c>
      <c r="G52" s="175"/>
      <c r="H52" s="175"/>
      <c r="I52" s="176"/>
      <c r="J52" s="175"/>
      <c r="K52" s="175"/>
      <c r="L52" s="175"/>
      <c r="M52" s="175"/>
      <c r="N52" s="175"/>
      <c r="O52" s="175"/>
    </row>
    <row r="53" spans="1:15" ht="12.75" customHeight="1">
      <c r="A53" s="73"/>
      <c r="B53" s="175"/>
      <c r="C53" s="175"/>
      <c r="D53" s="175"/>
      <c r="E53" s="172"/>
      <c r="F53" s="172" t="s">
        <v>258</v>
      </c>
      <c r="G53" s="175"/>
      <c r="H53" s="175"/>
      <c r="I53" s="176"/>
      <c r="J53" s="175"/>
      <c r="K53" s="175"/>
      <c r="L53" s="175"/>
      <c r="M53" s="175"/>
      <c r="N53" s="175"/>
      <c r="O53" s="175"/>
    </row>
    <row r="54" spans="1:15" ht="12.75" customHeight="1">
      <c r="A54" s="73"/>
      <c r="B54" s="175"/>
      <c r="C54" s="175"/>
      <c r="D54" s="175"/>
      <c r="E54" s="175"/>
      <c r="F54" s="175"/>
      <c r="G54" s="175"/>
      <c r="H54" s="175"/>
      <c r="I54" s="176"/>
      <c r="J54" s="175"/>
      <c r="K54" s="175"/>
      <c r="L54" s="175"/>
      <c r="M54" s="175"/>
      <c r="N54" s="175"/>
      <c r="O54" s="175"/>
    </row>
    <row r="55" spans="1:15" ht="12.75" customHeight="1">
      <c r="A55" s="73"/>
      <c r="B55" s="250" t="s">
        <v>266</v>
      </c>
      <c r="C55" s="250"/>
      <c r="D55" s="250"/>
      <c r="E55" s="250"/>
      <c r="F55" s="250"/>
      <c r="G55" s="250"/>
      <c r="H55" s="250"/>
      <c r="I55" s="250"/>
      <c r="J55" s="250"/>
      <c r="K55" s="250"/>
      <c r="L55" s="250"/>
      <c r="M55" s="250"/>
      <c r="N55" s="178"/>
      <c r="O55" s="178"/>
    </row>
    <row r="56" spans="1:15" ht="12.75" customHeight="1">
      <c r="A56" s="73"/>
      <c r="B56" s="250"/>
      <c r="C56" s="250"/>
      <c r="D56" s="250"/>
      <c r="E56" s="250"/>
      <c r="F56" s="250"/>
      <c r="G56" s="250"/>
      <c r="H56" s="250"/>
      <c r="I56" s="250"/>
      <c r="J56" s="250"/>
      <c r="K56" s="250"/>
      <c r="L56" s="250"/>
      <c r="M56" s="250"/>
      <c r="N56" s="178"/>
      <c r="O56" s="178"/>
    </row>
    <row r="57" spans="1:13" ht="12.75" customHeight="1">
      <c r="A57" s="73"/>
      <c r="B57" s="44"/>
      <c r="C57" s="44"/>
      <c r="D57" s="44"/>
      <c r="E57" s="44"/>
      <c r="F57" s="44"/>
      <c r="G57" s="44"/>
      <c r="H57" s="44"/>
      <c r="I57" s="44"/>
      <c r="J57" s="44"/>
      <c r="K57" s="44"/>
      <c r="L57" s="44"/>
      <c r="M57" s="44"/>
    </row>
    <row r="58" spans="1:2" ht="12.75">
      <c r="A58" s="75" t="s">
        <v>150</v>
      </c>
      <c r="B58" s="76" t="s">
        <v>46</v>
      </c>
    </row>
    <row r="59" spans="1:2" ht="12.75">
      <c r="A59" s="73"/>
      <c r="B59" s="16" t="s">
        <v>112</v>
      </c>
    </row>
    <row r="60" ht="12.75">
      <c r="A60" s="73"/>
    </row>
    <row r="61" spans="1:2" ht="12.75">
      <c r="A61" s="75" t="s">
        <v>47</v>
      </c>
      <c r="B61" s="76" t="s">
        <v>48</v>
      </c>
    </row>
    <row r="62" spans="1:2" ht="12.75">
      <c r="A62" s="73"/>
      <c r="B62" s="16" t="s">
        <v>49</v>
      </c>
    </row>
    <row r="63" ht="12.75">
      <c r="A63" s="73"/>
    </row>
    <row r="64" spans="1:2" ht="12.75">
      <c r="A64" s="75" t="s">
        <v>50</v>
      </c>
      <c r="B64" s="76" t="s">
        <v>51</v>
      </c>
    </row>
    <row r="65" spans="1:13" ht="12.75">
      <c r="A65" s="73"/>
      <c r="B65" s="230" t="s">
        <v>52</v>
      </c>
      <c r="C65" s="230"/>
      <c r="D65" s="230"/>
      <c r="E65" s="230"/>
      <c r="F65" s="230"/>
      <c r="G65" s="230"/>
      <c r="H65" s="230"/>
      <c r="I65" s="230"/>
      <c r="J65" s="230"/>
      <c r="K65" s="230"/>
      <c r="L65" s="230"/>
      <c r="M65" s="230"/>
    </row>
    <row r="66" spans="1:13" ht="12.75">
      <c r="A66" s="73"/>
      <c r="B66" s="230"/>
      <c r="C66" s="230"/>
      <c r="D66" s="230"/>
      <c r="E66" s="230"/>
      <c r="F66" s="230"/>
      <c r="G66" s="230"/>
      <c r="H66" s="230"/>
      <c r="I66" s="230"/>
      <c r="J66" s="230"/>
      <c r="K66" s="230"/>
      <c r="L66" s="230"/>
      <c r="M66" s="230"/>
    </row>
    <row r="67" ht="12.75">
      <c r="A67" s="73"/>
    </row>
    <row r="68" spans="1:2" ht="12.75">
      <c r="A68" s="75" t="s">
        <v>53</v>
      </c>
      <c r="B68" s="76" t="s">
        <v>54</v>
      </c>
    </row>
    <row r="69" spans="1:13" ht="12.75" customHeight="1">
      <c r="A69" s="73"/>
      <c r="B69" s="230" t="s">
        <v>164</v>
      </c>
      <c r="C69" s="230"/>
      <c r="D69" s="230"/>
      <c r="E69" s="230"/>
      <c r="F69" s="230"/>
      <c r="G69" s="230"/>
      <c r="H69" s="230"/>
      <c r="I69" s="230"/>
      <c r="J69" s="230"/>
      <c r="K69" s="230"/>
      <c r="L69" s="230"/>
      <c r="M69" s="230"/>
    </row>
    <row r="70" spans="1:13" ht="12.75">
      <c r="A70" s="73"/>
      <c r="B70" s="230"/>
      <c r="C70" s="230"/>
      <c r="D70" s="230"/>
      <c r="E70" s="230"/>
      <c r="F70" s="230"/>
      <c r="G70" s="230"/>
      <c r="H70" s="230"/>
      <c r="I70" s="230"/>
      <c r="J70" s="230"/>
      <c r="K70" s="230"/>
      <c r="L70" s="230"/>
      <c r="M70" s="230"/>
    </row>
    <row r="71" ht="12.75">
      <c r="A71" s="73"/>
    </row>
    <row r="72" spans="1:12" ht="12.75">
      <c r="A72" s="78" t="s">
        <v>55</v>
      </c>
      <c r="B72" s="79" t="s">
        <v>56</v>
      </c>
      <c r="C72" s="15"/>
      <c r="D72" s="15"/>
      <c r="E72" s="15"/>
      <c r="F72" s="15"/>
      <c r="G72" s="15"/>
      <c r="H72" s="15"/>
      <c r="I72" s="15"/>
      <c r="J72" s="15"/>
      <c r="K72" s="15"/>
      <c r="L72" s="15"/>
    </row>
    <row r="73" spans="1:12" ht="12.75">
      <c r="A73" s="80"/>
      <c r="B73" s="224" t="s">
        <v>124</v>
      </c>
      <c r="C73" s="224"/>
      <c r="D73" s="224"/>
      <c r="E73" s="224"/>
      <c r="F73" s="224"/>
      <c r="G73" s="224"/>
      <c r="H73" s="224"/>
      <c r="I73" s="224"/>
      <c r="J73" s="224"/>
      <c r="K73" s="224"/>
      <c r="L73" s="224"/>
    </row>
    <row r="74" spans="1:12" ht="12.75">
      <c r="A74" s="80"/>
      <c r="B74" s="77"/>
      <c r="C74" s="77"/>
      <c r="D74" s="77"/>
      <c r="E74" s="77"/>
      <c r="F74" s="77"/>
      <c r="G74" s="77"/>
      <c r="H74" s="77"/>
      <c r="I74" s="77"/>
      <c r="J74" s="77"/>
      <c r="K74" s="77"/>
      <c r="L74" s="77"/>
    </row>
    <row r="75" spans="1:2" ht="12.75">
      <c r="A75" s="75" t="s">
        <v>58</v>
      </c>
      <c r="B75" s="76" t="s">
        <v>59</v>
      </c>
    </row>
    <row r="76" spans="1:12" ht="12.75">
      <c r="A76" s="73"/>
      <c r="B76" s="228" t="s">
        <v>114</v>
      </c>
      <c r="C76" s="228"/>
      <c r="D76" s="228"/>
      <c r="E76" s="228"/>
      <c r="F76" s="228"/>
      <c r="G76" s="228"/>
      <c r="H76" s="228"/>
      <c r="I76" s="228"/>
      <c r="J76" s="228"/>
      <c r="K76" s="228"/>
      <c r="L76" s="228"/>
    </row>
    <row r="77" spans="1:12" ht="12.75">
      <c r="A77" s="73"/>
      <c r="B77" s="81"/>
      <c r="C77" s="81"/>
      <c r="D77" s="81"/>
      <c r="E77" s="81"/>
      <c r="F77" s="81"/>
      <c r="G77" s="81"/>
      <c r="H77" s="81"/>
      <c r="I77" s="81"/>
      <c r="J77" s="81"/>
      <c r="K77" s="81"/>
      <c r="L77" s="81"/>
    </row>
    <row r="78" spans="1:7" ht="12.75">
      <c r="A78" s="75" t="s">
        <v>60</v>
      </c>
      <c r="B78" s="76" t="s">
        <v>61</v>
      </c>
      <c r="G78" s="16" t="s">
        <v>21</v>
      </c>
    </row>
    <row r="79" spans="1:13" ht="38.25">
      <c r="A79" s="78" t="s">
        <v>21</v>
      </c>
      <c r="B79" s="76" t="s">
        <v>21</v>
      </c>
      <c r="G79" s="45" t="s">
        <v>6</v>
      </c>
      <c r="H79" s="46"/>
      <c r="I79" s="46" t="s">
        <v>7</v>
      </c>
      <c r="J79" s="46"/>
      <c r="K79" s="45" t="s">
        <v>8</v>
      </c>
      <c r="L79" s="46"/>
      <c r="M79" s="46" t="s">
        <v>9</v>
      </c>
    </row>
    <row r="80" spans="1:13" ht="12.75">
      <c r="A80" s="73"/>
      <c r="B80" s="44"/>
      <c r="C80" s="44"/>
      <c r="D80" s="44"/>
      <c r="E80" s="44"/>
      <c r="F80" s="44"/>
      <c r="G80" s="47">
        <f>'Income Stm'!E10</f>
        <v>40359</v>
      </c>
      <c r="H80" s="48"/>
      <c r="I80" s="48">
        <f>'Income Stm'!G10</f>
        <v>39994</v>
      </c>
      <c r="J80" s="48"/>
      <c r="K80" s="47">
        <f>G80</f>
        <v>40359</v>
      </c>
      <c r="L80" s="48"/>
      <c r="M80" s="48">
        <f>I80</f>
        <v>39994</v>
      </c>
    </row>
    <row r="81" spans="1:13" ht="12.75">
      <c r="A81" s="73"/>
      <c r="B81" s="44"/>
      <c r="C81" s="44"/>
      <c r="D81" s="44"/>
      <c r="E81" s="44"/>
      <c r="F81" s="44"/>
      <c r="G81" s="24" t="s">
        <v>10</v>
      </c>
      <c r="H81" s="24"/>
      <c r="I81" s="24" t="s">
        <v>10</v>
      </c>
      <c r="J81" s="24"/>
      <c r="K81" s="24" t="s">
        <v>10</v>
      </c>
      <c r="L81" s="24"/>
      <c r="M81" s="24" t="s">
        <v>10</v>
      </c>
    </row>
    <row r="82" spans="1:13" ht="12.75">
      <c r="A82" s="73"/>
      <c r="B82" s="44"/>
      <c r="C82" s="44"/>
      <c r="D82" s="82" t="s">
        <v>146</v>
      </c>
      <c r="E82" s="83"/>
      <c r="F82" s="83"/>
      <c r="G82" s="83"/>
      <c r="H82" s="83"/>
      <c r="I82" s="83"/>
      <c r="J82" s="76"/>
      <c r="K82" s="83"/>
      <c r="L82" s="42"/>
      <c r="M82" s="120"/>
    </row>
    <row r="83" spans="1:13" ht="12.75">
      <c r="A83" s="73"/>
      <c r="B83" s="44"/>
      <c r="C83" s="44"/>
      <c r="D83" s="251" t="s">
        <v>62</v>
      </c>
      <c r="E83" s="251"/>
      <c r="F83" s="83"/>
      <c r="G83" s="44"/>
      <c r="H83" s="83"/>
      <c r="I83" s="44"/>
      <c r="J83" s="43"/>
      <c r="K83" s="44"/>
      <c r="L83" s="43"/>
      <c r="M83" s="120"/>
    </row>
    <row r="84" spans="1:12" ht="2.25" customHeight="1">
      <c r="A84" s="73"/>
      <c r="B84" s="44"/>
      <c r="C84" s="44"/>
      <c r="D84" s="83"/>
      <c r="E84" s="83"/>
      <c r="F84" s="83"/>
      <c r="G84" s="44"/>
      <c r="H84" s="83"/>
      <c r="I84" s="44"/>
      <c r="J84" s="43"/>
      <c r="K84" s="44"/>
      <c r="L84" s="43"/>
    </row>
    <row r="85" spans="1:13" ht="12.75" customHeight="1">
      <c r="A85" s="73"/>
      <c r="B85" s="44"/>
      <c r="C85" s="44"/>
      <c r="D85" s="44" t="s">
        <v>63</v>
      </c>
      <c r="E85" s="44"/>
      <c r="F85" s="44"/>
      <c r="G85" s="150">
        <v>3572</v>
      </c>
      <c r="H85" s="151"/>
      <c r="I85" s="150">
        <v>2644</v>
      </c>
      <c r="J85" s="150"/>
      <c r="K85" s="150">
        <v>6776</v>
      </c>
      <c r="L85" s="150"/>
      <c r="M85" s="150">
        <v>5362</v>
      </c>
    </row>
    <row r="86" spans="1:13" ht="12.75">
      <c r="A86" s="73"/>
      <c r="B86" s="44"/>
      <c r="C86" s="44"/>
      <c r="D86" s="248" t="s">
        <v>64</v>
      </c>
      <c r="E86" s="248"/>
      <c r="F86" s="248"/>
      <c r="G86" s="152">
        <v>34</v>
      </c>
      <c r="H86" s="152"/>
      <c r="I86" s="152">
        <v>666</v>
      </c>
      <c r="J86" s="150"/>
      <c r="K86" s="152">
        <v>543</v>
      </c>
      <c r="L86" s="150"/>
      <c r="M86" s="152">
        <v>2941</v>
      </c>
    </row>
    <row r="87" spans="1:13" ht="5.25" customHeight="1">
      <c r="A87" s="73"/>
      <c r="B87" s="44"/>
      <c r="C87" s="44"/>
      <c r="D87" s="84"/>
      <c r="E87" s="84"/>
      <c r="F87" s="84"/>
      <c r="G87" s="153"/>
      <c r="H87" s="153"/>
      <c r="I87" s="153"/>
      <c r="J87" s="150"/>
      <c r="K87" s="150"/>
      <c r="L87" s="150"/>
      <c r="M87" s="153"/>
    </row>
    <row r="88" spans="1:13" ht="13.5" thickBot="1">
      <c r="A88" s="73"/>
      <c r="B88" s="44"/>
      <c r="C88" s="44"/>
      <c r="D88" s="85"/>
      <c r="E88" s="85"/>
      <c r="F88" s="44"/>
      <c r="G88" s="154">
        <f>'Income Stm'!E13</f>
        <v>3606</v>
      </c>
      <c r="H88" s="155"/>
      <c r="I88" s="156">
        <f>'Income Stm'!G13</f>
        <v>3310</v>
      </c>
      <c r="J88" s="157"/>
      <c r="K88" s="154">
        <f>'Income Stm'!I13</f>
        <v>7319</v>
      </c>
      <c r="L88" s="157"/>
      <c r="M88" s="156">
        <f>'Income Stm'!K13</f>
        <v>8303</v>
      </c>
    </row>
    <row r="89" spans="1:13" ht="5.25" customHeight="1" thickTop="1">
      <c r="A89" s="73"/>
      <c r="B89" s="44"/>
      <c r="C89" s="44"/>
      <c r="D89" s="85"/>
      <c r="E89" s="85"/>
      <c r="F89" s="44"/>
      <c r="G89" s="158"/>
      <c r="H89" s="155"/>
      <c r="I89" s="159"/>
      <c r="J89" s="157"/>
      <c r="K89" s="157"/>
      <c r="L89" s="157"/>
      <c r="M89" s="159"/>
    </row>
    <row r="90" spans="1:13" ht="12.75" customHeight="1">
      <c r="A90" s="73"/>
      <c r="B90" s="44"/>
      <c r="C90" s="44"/>
      <c r="D90" s="86" t="s">
        <v>290</v>
      </c>
      <c r="E90" s="85"/>
      <c r="F90" s="44"/>
      <c r="G90" s="158"/>
      <c r="H90" s="155"/>
      <c r="I90" s="159"/>
      <c r="J90" s="157"/>
      <c r="K90" s="157"/>
      <c r="L90" s="157"/>
      <c r="M90" s="159"/>
    </row>
    <row r="91" spans="1:13" ht="12.75" hidden="1">
      <c r="A91" s="73"/>
      <c r="D91" s="251" t="s">
        <v>62</v>
      </c>
      <c r="E91" s="251"/>
      <c r="F91" s="83"/>
      <c r="G91" s="160"/>
      <c r="H91" s="161"/>
      <c r="I91" s="160"/>
      <c r="J91" s="162"/>
      <c r="K91" s="162"/>
      <c r="L91" s="162"/>
      <c r="M91" s="160"/>
    </row>
    <row r="92" spans="1:13" ht="12.75" customHeight="1" hidden="1">
      <c r="A92" s="73"/>
      <c r="D92" s="83"/>
      <c r="E92" s="83"/>
      <c r="F92" s="83"/>
      <c r="G92" s="160"/>
      <c r="H92" s="161"/>
      <c r="I92" s="160"/>
      <c r="J92" s="162"/>
      <c r="K92" s="162"/>
      <c r="L92" s="162"/>
      <c r="M92" s="160"/>
    </row>
    <row r="93" spans="1:13" ht="12.75">
      <c r="A93" s="73"/>
      <c r="D93" s="44" t="s">
        <v>63</v>
      </c>
      <c r="E93" s="44"/>
      <c r="F93" s="44"/>
      <c r="G93" s="150">
        <v>495</v>
      </c>
      <c r="H93" s="151"/>
      <c r="I93" s="150">
        <f>-36+180</f>
        <v>144</v>
      </c>
      <c r="J93" s="152"/>
      <c r="K93" s="150">
        <v>624</v>
      </c>
      <c r="L93" s="152"/>
      <c r="M93" s="150">
        <v>285</v>
      </c>
    </row>
    <row r="94" spans="1:13" ht="12.75">
      <c r="A94" s="73"/>
      <c r="D94" s="248" t="s">
        <v>64</v>
      </c>
      <c r="E94" s="248"/>
      <c r="F94" s="248"/>
      <c r="G94" s="182">
        <v>15</v>
      </c>
      <c r="H94" s="152"/>
      <c r="I94" s="182">
        <f>306-180</f>
        <v>126</v>
      </c>
      <c r="J94" s="152"/>
      <c r="K94" s="182">
        <v>21</v>
      </c>
      <c r="L94" s="152"/>
      <c r="M94" s="183">
        <v>129</v>
      </c>
    </row>
    <row r="95" spans="1:13" ht="12.75">
      <c r="A95" s="73"/>
      <c r="D95" s="84"/>
      <c r="E95" s="84"/>
      <c r="F95" s="84"/>
      <c r="G95" s="152">
        <f>SUM(G93:G94)</f>
        <v>510</v>
      </c>
      <c r="H95" s="152"/>
      <c r="I95" s="152">
        <f>SUM(I93:I94)</f>
        <v>270</v>
      </c>
      <c r="J95" s="152"/>
      <c r="K95" s="152">
        <f>SUM(K93:K94)</f>
        <v>645</v>
      </c>
      <c r="L95" s="152"/>
      <c r="M95" s="150">
        <f>SUM(M93:M94)</f>
        <v>414</v>
      </c>
    </row>
    <row r="96" spans="1:13" ht="12.75">
      <c r="A96" s="73"/>
      <c r="D96" s="84" t="s">
        <v>277</v>
      </c>
      <c r="E96" s="84"/>
      <c r="F96" s="84"/>
      <c r="G96" s="152">
        <v>-395</v>
      </c>
      <c r="H96" s="152"/>
      <c r="I96" s="196">
        <v>0</v>
      </c>
      <c r="J96" s="152"/>
      <c r="K96" s="152">
        <v>-395</v>
      </c>
      <c r="L96" s="152"/>
      <c r="M96" s="195">
        <v>0</v>
      </c>
    </row>
    <row r="97" spans="1:13" ht="12.75">
      <c r="A97" s="73"/>
      <c r="D97" s="84" t="s">
        <v>267</v>
      </c>
      <c r="E97" s="84"/>
      <c r="F97" s="84"/>
      <c r="G97" s="184">
        <v>-45</v>
      </c>
      <c r="H97" s="184"/>
      <c r="I97" s="185">
        <v>0</v>
      </c>
      <c r="J97" s="186"/>
      <c r="K97" s="186">
        <v>-106</v>
      </c>
      <c r="L97" s="186"/>
      <c r="M97" s="185">
        <v>0</v>
      </c>
    </row>
    <row r="98" spans="1:13" ht="13.5" thickBot="1">
      <c r="A98" s="73"/>
      <c r="D98" s="85"/>
      <c r="E98" s="85"/>
      <c r="F98" s="44"/>
      <c r="G98" s="187">
        <f>SUM(G95:G97)</f>
        <v>70</v>
      </c>
      <c r="H98" s="184"/>
      <c r="I98" s="187">
        <f>SUM(I95:I97)</f>
        <v>270</v>
      </c>
      <c r="J98" s="186"/>
      <c r="K98" s="187">
        <f>SUM(K95:K97)</f>
        <v>144</v>
      </c>
      <c r="L98" s="186"/>
      <c r="M98" s="187">
        <f>SUM(M95:M97)</f>
        <v>414</v>
      </c>
    </row>
    <row r="99" spans="1:13" ht="13.5" thickTop="1">
      <c r="A99" s="73"/>
      <c r="D99" s="192"/>
      <c r="E99" s="192"/>
      <c r="F99" s="77"/>
      <c r="G99" s="188"/>
      <c r="H99" s="189"/>
      <c r="I99" s="190"/>
      <c r="J99" s="15"/>
      <c r="K99" s="191"/>
      <c r="L99" s="15"/>
      <c r="M99" s="15"/>
    </row>
    <row r="100" spans="1:12" ht="12.75">
      <c r="A100" s="75" t="s">
        <v>149</v>
      </c>
      <c r="B100" s="76" t="s">
        <v>65</v>
      </c>
      <c r="L100" s="87"/>
    </row>
    <row r="101" spans="1:13" ht="12.75">
      <c r="A101" s="73"/>
      <c r="B101" s="230" t="s">
        <v>115</v>
      </c>
      <c r="C101" s="230"/>
      <c r="D101" s="230"/>
      <c r="E101" s="230"/>
      <c r="F101" s="230"/>
      <c r="G101" s="230"/>
      <c r="H101" s="230"/>
      <c r="I101" s="230"/>
      <c r="J101" s="230"/>
      <c r="K101" s="230"/>
      <c r="L101" s="230"/>
      <c r="M101" s="230"/>
    </row>
    <row r="102" spans="1:13" ht="12.75">
      <c r="A102" s="73"/>
      <c r="B102" s="230"/>
      <c r="C102" s="230"/>
      <c r="D102" s="230"/>
      <c r="E102" s="230"/>
      <c r="F102" s="230"/>
      <c r="G102" s="230"/>
      <c r="H102" s="230"/>
      <c r="I102" s="230"/>
      <c r="J102" s="230"/>
      <c r="K102" s="230"/>
      <c r="L102" s="230"/>
      <c r="M102" s="230"/>
    </row>
    <row r="103" ht="12.75">
      <c r="A103" s="73"/>
    </row>
    <row r="104" spans="1:7" ht="12.75">
      <c r="A104" s="78" t="s">
        <v>66</v>
      </c>
      <c r="B104" s="79" t="s">
        <v>67</v>
      </c>
      <c r="C104" s="15"/>
      <c r="D104" s="15"/>
      <c r="E104" s="15"/>
      <c r="F104" s="15"/>
      <c r="G104" s="15"/>
    </row>
    <row r="105" spans="1:13" ht="12.75">
      <c r="A105" s="73"/>
      <c r="B105" s="230" t="s">
        <v>199</v>
      </c>
      <c r="C105" s="230"/>
      <c r="D105" s="230"/>
      <c r="E105" s="230"/>
      <c r="F105" s="230"/>
      <c r="G105" s="230"/>
      <c r="H105" s="230"/>
      <c r="I105" s="230"/>
      <c r="J105" s="230"/>
      <c r="K105" s="230"/>
      <c r="L105" s="230"/>
      <c r="M105" s="230"/>
    </row>
    <row r="106" spans="1:13" ht="12.75">
      <c r="A106" s="73"/>
      <c r="B106" s="230"/>
      <c r="C106" s="230"/>
      <c r="D106" s="230"/>
      <c r="E106" s="230"/>
      <c r="F106" s="230"/>
      <c r="G106" s="230"/>
      <c r="H106" s="230"/>
      <c r="I106" s="230"/>
      <c r="J106" s="230"/>
      <c r="K106" s="230"/>
      <c r="L106" s="230"/>
      <c r="M106" s="230"/>
    </row>
    <row r="107" spans="1:13" ht="15" customHeight="1" hidden="1">
      <c r="A107" s="73"/>
      <c r="B107" s="230"/>
      <c r="C107" s="230"/>
      <c r="D107" s="230"/>
      <c r="E107" s="230"/>
      <c r="F107" s="230"/>
      <c r="G107" s="230"/>
      <c r="H107" s="230"/>
      <c r="I107" s="230"/>
      <c r="J107" s="230"/>
      <c r="K107" s="230"/>
      <c r="L107" s="230"/>
      <c r="M107" s="230"/>
    </row>
    <row r="108" ht="12.75">
      <c r="A108" s="73"/>
    </row>
    <row r="109" spans="1:6" ht="12.75">
      <c r="A109" s="78" t="s">
        <v>68</v>
      </c>
      <c r="B109" s="79" t="s">
        <v>69</v>
      </c>
      <c r="C109" s="15"/>
      <c r="D109" s="15"/>
      <c r="E109" s="15"/>
      <c r="F109" s="15"/>
    </row>
    <row r="110" spans="1:12" ht="12.75">
      <c r="A110" s="73"/>
      <c r="B110" s="222" t="s">
        <v>144</v>
      </c>
      <c r="C110" s="222"/>
      <c r="D110" s="222"/>
      <c r="E110" s="222"/>
      <c r="F110" s="222"/>
      <c r="G110" s="222"/>
      <c r="H110" s="222"/>
      <c r="I110" s="222"/>
      <c r="J110" s="222"/>
      <c r="K110" s="222"/>
      <c r="L110" s="222"/>
    </row>
    <row r="111" spans="1:12" ht="12.75">
      <c r="A111" s="73"/>
      <c r="B111" s="44"/>
      <c r="C111" s="44"/>
      <c r="D111" s="44"/>
      <c r="E111" s="44"/>
      <c r="F111" s="44"/>
      <c r="G111" s="44"/>
      <c r="H111" s="44"/>
      <c r="I111" s="44"/>
      <c r="J111" s="44"/>
      <c r="K111" s="44"/>
      <c r="L111" s="44"/>
    </row>
    <row r="112" spans="1:2" ht="12.75">
      <c r="A112" s="75" t="s">
        <v>70</v>
      </c>
      <c r="B112" s="76" t="s">
        <v>71</v>
      </c>
    </row>
    <row r="113" spans="1:2" ht="12.75">
      <c r="A113" s="73"/>
      <c r="B113" s="16" t="s">
        <v>72</v>
      </c>
    </row>
    <row r="114" ht="12.75">
      <c r="A114" s="73"/>
    </row>
    <row r="115" spans="1:6" ht="12.75">
      <c r="A115" s="78" t="s">
        <v>73</v>
      </c>
      <c r="B115" s="79" t="s">
        <v>74</v>
      </c>
      <c r="C115" s="15"/>
      <c r="D115" s="15"/>
      <c r="E115" s="15"/>
      <c r="F115" s="15"/>
    </row>
    <row r="116" spans="1:12" ht="14.25" customHeight="1">
      <c r="A116" s="73"/>
      <c r="B116" s="230" t="s">
        <v>75</v>
      </c>
      <c r="C116" s="230"/>
      <c r="D116" s="230"/>
      <c r="E116" s="230"/>
      <c r="F116" s="230"/>
      <c r="G116" s="230"/>
      <c r="H116" s="230"/>
      <c r="I116" s="230"/>
      <c r="J116" s="230"/>
      <c r="K116" s="230"/>
      <c r="L116" s="230"/>
    </row>
    <row r="117" spans="1:12" ht="14.25" customHeight="1" hidden="1">
      <c r="A117" s="73"/>
      <c r="B117" s="230"/>
      <c r="C117" s="230"/>
      <c r="D117" s="230"/>
      <c r="E117" s="230"/>
      <c r="F117" s="230"/>
      <c r="G117" s="230"/>
      <c r="H117" s="230"/>
      <c r="I117" s="230"/>
      <c r="J117" s="230"/>
      <c r="K117" s="230"/>
      <c r="L117" s="230"/>
    </row>
    <row r="118" spans="1:12" ht="14.25" customHeight="1" hidden="1">
      <c r="A118" s="73"/>
      <c r="B118" s="230"/>
      <c r="C118" s="230"/>
      <c r="D118" s="230"/>
      <c r="E118" s="230"/>
      <c r="F118" s="230"/>
      <c r="G118" s="230"/>
      <c r="H118" s="230"/>
      <c r="I118" s="230"/>
      <c r="J118" s="230"/>
      <c r="K118" s="230"/>
      <c r="L118" s="230"/>
    </row>
    <row r="119" ht="12.75">
      <c r="A119" s="73"/>
    </row>
    <row r="120" spans="1:6" ht="12.75">
      <c r="A120" s="78" t="s">
        <v>76</v>
      </c>
      <c r="B120" s="79" t="s">
        <v>77</v>
      </c>
      <c r="C120" s="15"/>
      <c r="D120" s="15"/>
      <c r="E120" s="15"/>
      <c r="F120" s="15"/>
    </row>
    <row r="121" spans="1:2" ht="12.75" hidden="1">
      <c r="A121" s="75"/>
      <c r="B121" s="76"/>
    </row>
    <row r="122" spans="1:12" ht="12.75" customHeight="1">
      <c r="A122" s="75"/>
      <c r="B122" s="16" t="s">
        <v>200</v>
      </c>
      <c r="C122" s="89"/>
      <c r="D122" s="89"/>
      <c r="E122" s="89"/>
      <c r="F122" s="89"/>
      <c r="G122" s="89"/>
      <c r="H122" s="89"/>
      <c r="I122" s="89"/>
      <c r="J122" s="89"/>
      <c r="K122" s="89"/>
      <c r="L122" s="89"/>
    </row>
    <row r="123" spans="1:12" ht="11.25" customHeight="1">
      <c r="A123" s="75"/>
      <c r="B123" s="88"/>
      <c r="C123" s="89"/>
      <c r="D123" s="221"/>
      <c r="E123" s="221"/>
      <c r="F123" s="221"/>
      <c r="G123" s="221"/>
      <c r="H123" s="221"/>
      <c r="I123" s="221"/>
      <c r="J123" s="89"/>
      <c r="K123" s="89"/>
      <c r="L123" s="89"/>
    </row>
    <row r="124" spans="1:2" ht="12.75">
      <c r="A124" s="75" t="s">
        <v>78</v>
      </c>
      <c r="B124" s="76" t="s">
        <v>79</v>
      </c>
    </row>
    <row r="125" spans="1:11" ht="12.75">
      <c r="A125" s="73"/>
      <c r="K125" s="126">
        <f>+K80</f>
        <v>40359</v>
      </c>
    </row>
    <row r="126" spans="1:11" ht="12.75">
      <c r="A126" s="73"/>
      <c r="J126" s="75" t="s">
        <v>21</v>
      </c>
      <c r="K126" s="75" t="s">
        <v>10</v>
      </c>
    </row>
    <row r="127" spans="1:11" ht="12.75">
      <c r="A127" s="73"/>
      <c r="B127" s="16" t="s">
        <v>80</v>
      </c>
      <c r="K127" s="119">
        <f>'Stm of Fin. Position'!D25</f>
        <v>3264</v>
      </c>
    </row>
    <row r="128" spans="1:11" ht="12.75">
      <c r="A128" s="73"/>
      <c r="K128" s="119"/>
    </row>
    <row r="129" spans="1:13" ht="12.75">
      <c r="A129" s="42" t="s">
        <v>81</v>
      </c>
      <c r="B129" s="223" t="s">
        <v>201</v>
      </c>
      <c r="C129" s="223"/>
      <c r="D129" s="223"/>
      <c r="E129" s="223"/>
      <c r="F129" s="223"/>
      <c r="G129" s="223"/>
      <c r="H129" s="223"/>
      <c r="I129" s="223"/>
      <c r="J129" s="223"/>
      <c r="K129" s="223"/>
      <c r="L129" s="223"/>
      <c r="M129" s="223"/>
    </row>
    <row r="130" spans="1:11" ht="12.75">
      <c r="A130" s="73"/>
      <c r="K130" s="15" t="s">
        <v>21</v>
      </c>
    </row>
    <row r="131" spans="1:5" ht="12.75">
      <c r="A131" s="78" t="s">
        <v>82</v>
      </c>
      <c r="B131" s="79" t="s">
        <v>83</v>
      </c>
      <c r="C131" s="15"/>
      <c r="D131" s="15"/>
      <c r="E131" s="15"/>
    </row>
    <row r="132" spans="1:13" s="15" customFormat="1" ht="12.75">
      <c r="A132" s="78"/>
      <c r="B132" s="199" t="s">
        <v>291</v>
      </c>
      <c r="C132" s="199"/>
      <c r="D132" s="199"/>
      <c r="E132" s="199"/>
      <c r="F132" s="199"/>
      <c r="G132" s="199"/>
      <c r="H132" s="199"/>
      <c r="I132" s="199"/>
      <c r="J132" s="199"/>
      <c r="K132" s="199"/>
      <c r="L132" s="199"/>
      <c r="M132" s="199"/>
    </row>
    <row r="133" spans="1:13" s="15" customFormat="1" ht="12.75">
      <c r="A133" s="80"/>
      <c r="B133" s="199"/>
      <c r="C133" s="199"/>
      <c r="D133" s="199"/>
      <c r="E133" s="199"/>
      <c r="F133" s="199"/>
      <c r="G133" s="199"/>
      <c r="H133" s="199"/>
      <c r="I133" s="199"/>
      <c r="J133" s="199"/>
      <c r="K133" s="199"/>
      <c r="L133" s="199"/>
      <c r="M133" s="199"/>
    </row>
    <row r="134" spans="1:13" s="15" customFormat="1" ht="27" customHeight="1">
      <c r="A134" s="80"/>
      <c r="B134" s="200"/>
      <c r="C134" s="200"/>
      <c r="D134" s="200"/>
      <c r="E134" s="200"/>
      <c r="F134" s="200"/>
      <c r="G134" s="200"/>
      <c r="H134" s="200"/>
      <c r="I134" s="200"/>
      <c r="J134" s="200"/>
      <c r="K134" s="200"/>
      <c r="L134" s="200"/>
      <c r="M134" s="200"/>
    </row>
    <row r="135" spans="1:13" s="15" customFormat="1" ht="12.75">
      <c r="A135" s="80"/>
      <c r="B135" s="123"/>
      <c r="C135" s="123"/>
      <c r="D135" s="123"/>
      <c r="E135" s="123"/>
      <c r="F135" s="123"/>
      <c r="G135" s="123"/>
      <c r="H135" s="123"/>
      <c r="I135" s="123"/>
      <c r="J135" s="123"/>
      <c r="K135" s="123"/>
      <c r="L135" s="123"/>
      <c r="M135" s="123"/>
    </row>
    <row r="136" spans="1:2" s="15" customFormat="1" ht="12.75">
      <c r="A136" s="78" t="s">
        <v>84</v>
      </c>
      <c r="B136" s="79" t="s">
        <v>85</v>
      </c>
    </row>
    <row r="137" spans="1:13" s="15" customFormat="1" ht="12.75" customHeight="1">
      <c r="A137" s="78"/>
      <c r="B137" s="199" t="s">
        <v>278</v>
      </c>
      <c r="C137" s="199"/>
      <c r="D137" s="199"/>
      <c r="E137" s="199"/>
      <c r="F137" s="199"/>
      <c r="G137" s="199"/>
      <c r="H137" s="199"/>
      <c r="I137" s="199"/>
      <c r="J137" s="199"/>
      <c r="K137" s="199"/>
      <c r="L137" s="199"/>
      <c r="M137" s="199"/>
    </row>
    <row r="138" spans="1:13" s="15" customFormat="1" ht="26.25" customHeight="1">
      <c r="A138" s="80"/>
      <c r="B138" s="199"/>
      <c r="C138" s="199"/>
      <c r="D138" s="199"/>
      <c r="E138" s="199"/>
      <c r="F138" s="199"/>
      <c r="G138" s="199"/>
      <c r="H138" s="199"/>
      <c r="I138" s="199"/>
      <c r="J138" s="199"/>
      <c r="K138" s="199"/>
      <c r="L138" s="199"/>
      <c r="M138" s="199"/>
    </row>
    <row r="139" spans="1:12" ht="12.75">
      <c r="A139" s="73"/>
      <c r="B139" s="44"/>
      <c r="C139" s="44"/>
      <c r="D139" s="44"/>
      <c r="E139" s="44"/>
      <c r="F139" s="44"/>
      <c r="G139" s="44"/>
      <c r="H139" s="44"/>
      <c r="I139" s="44"/>
      <c r="J139" s="44"/>
      <c r="K139" s="44"/>
      <c r="L139" s="44"/>
    </row>
    <row r="140" spans="1:12" ht="12.75">
      <c r="A140" s="78" t="s">
        <v>86</v>
      </c>
      <c r="B140" s="79" t="s">
        <v>87</v>
      </c>
      <c r="C140" s="15"/>
      <c r="D140" s="15"/>
      <c r="E140" s="15"/>
      <c r="F140" s="15"/>
      <c r="G140" s="15"/>
      <c r="H140" s="15"/>
      <c r="I140" s="15"/>
      <c r="J140" s="15"/>
      <c r="K140" s="15"/>
      <c r="L140" s="15"/>
    </row>
    <row r="141" spans="1:13" ht="12.75">
      <c r="A141" s="80"/>
      <c r="B141" s="224" t="s">
        <v>202</v>
      </c>
      <c r="C141" s="224"/>
      <c r="D141" s="224"/>
      <c r="E141" s="224"/>
      <c r="F141" s="224"/>
      <c r="G141" s="224"/>
      <c r="H141" s="224"/>
      <c r="I141" s="224"/>
      <c r="J141" s="224"/>
      <c r="K141" s="224"/>
      <c r="L141" s="224"/>
      <c r="M141" s="224"/>
    </row>
    <row r="142" spans="1:12" ht="12.75">
      <c r="A142" s="80"/>
      <c r="B142" s="166"/>
      <c r="C142" s="77"/>
      <c r="D142" s="77"/>
      <c r="E142" s="77"/>
      <c r="F142" s="77"/>
      <c r="G142" s="77"/>
      <c r="H142" s="77"/>
      <c r="I142" s="77"/>
      <c r="J142" s="77"/>
      <c r="K142" s="77"/>
      <c r="L142" s="77"/>
    </row>
    <row r="143" spans="1:12" ht="12.75">
      <c r="A143" s="78" t="s">
        <v>88</v>
      </c>
      <c r="B143" s="79" t="s">
        <v>14</v>
      </c>
      <c r="C143" s="15"/>
      <c r="D143" s="15"/>
      <c r="E143" s="15"/>
      <c r="F143" s="15"/>
      <c r="G143" s="15"/>
      <c r="H143" s="15"/>
      <c r="I143" s="78"/>
      <c r="J143" s="15"/>
      <c r="K143" s="130" t="s">
        <v>5</v>
      </c>
      <c r="L143" s="77"/>
    </row>
    <row r="144" spans="1:12" ht="25.5">
      <c r="A144" s="80"/>
      <c r="B144" s="15"/>
      <c r="C144" s="15"/>
      <c r="D144" s="15"/>
      <c r="E144" s="15"/>
      <c r="F144" s="15"/>
      <c r="G144" s="15"/>
      <c r="H144" s="15"/>
      <c r="I144" s="45" t="s">
        <v>6</v>
      </c>
      <c r="J144" s="78"/>
      <c r="K144" s="131" t="s">
        <v>8</v>
      </c>
      <c r="L144" s="77"/>
    </row>
    <row r="145" spans="1:12" ht="12.75">
      <c r="A145" s="80"/>
      <c r="B145" s="79"/>
      <c r="C145" s="15"/>
      <c r="D145" s="15"/>
      <c r="E145" s="15"/>
      <c r="F145" s="15"/>
      <c r="G145" s="15"/>
      <c r="H145" s="15"/>
      <c r="I145" s="134">
        <f>+G80</f>
        <v>40359</v>
      </c>
      <c r="J145" s="15"/>
      <c r="K145" s="134">
        <f>+I145</f>
        <v>40359</v>
      </c>
      <c r="L145" s="77"/>
    </row>
    <row r="146" spans="1:12" ht="12.75">
      <c r="A146" s="80"/>
      <c r="B146" s="79"/>
      <c r="C146" s="15"/>
      <c r="D146" s="15"/>
      <c r="E146" s="15"/>
      <c r="F146" s="15"/>
      <c r="G146" s="15"/>
      <c r="H146" s="15"/>
      <c r="I146" s="78" t="s">
        <v>10</v>
      </c>
      <c r="J146" s="15"/>
      <c r="K146" s="78" t="s">
        <v>10</v>
      </c>
      <c r="L146" s="77"/>
    </row>
    <row r="147" spans="1:12" ht="12.75">
      <c r="A147" s="80"/>
      <c r="B147" s="15" t="s">
        <v>188</v>
      </c>
      <c r="C147" s="15"/>
      <c r="D147" s="15"/>
      <c r="E147" s="15"/>
      <c r="F147" s="15"/>
      <c r="G147" s="15"/>
      <c r="H147" s="15"/>
      <c r="I147" s="132">
        <v>-29</v>
      </c>
      <c r="J147" s="15"/>
      <c r="K147" s="132">
        <v>-30</v>
      </c>
      <c r="L147" s="77"/>
    </row>
    <row r="148" spans="1:12" ht="12.75">
      <c r="A148" s="80"/>
      <c r="B148" s="15" t="s">
        <v>189</v>
      </c>
      <c r="C148" s="15"/>
      <c r="D148" s="15"/>
      <c r="E148" s="15"/>
      <c r="F148" s="15"/>
      <c r="G148" s="15"/>
      <c r="H148" s="15"/>
      <c r="I148" s="132">
        <v>52</v>
      </c>
      <c r="J148" s="15"/>
      <c r="K148" s="132">
        <v>78</v>
      </c>
      <c r="L148" s="77"/>
    </row>
    <row r="149" spans="1:12" ht="13.5" thickBot="1">
      <c r="A149" s="80"/>
      <c r="B149" s="15"/>
      <c r="C149" s="15"/>
      <c r="D149" s="15"/>
      <c r="E149" s="15"/>
      <c r="F149" s="15"/>
      <c r="G149" s="15"/>
      <c r="H149" s="15"/>
      <c r="I149" s="133">
        <f>SUM(I147:I148)</f>
        <v>23</v>
      </c>
      <c r="J149" s="15"/>
      <c r="K149" s="133">
        <f>SUM(K147:K148)</f>
        <v>48</v>
      </c>
      <c r="L149" s="77"/>
    </row>
    <row r="150" spans="1:12" ht="13.5" thickTop="1">
      <c r="A150" s="80"/>
      <c r="B150" s="15"/>
      <c r="C150" s="15"/>
      <c r="D150" s="15"/>
      <c r="E150" s="15"/>
      <c r="F150" s="15"/>
      <c r="G150" s="15"/>
      <c r="H150" s="15"/>
      <c r="I150" s="121"/>
      <c r="J150" s="15"/>
      <c r="K150" s="121"/>
      <c r="L150" s="77"/>
    </row>
    <row r="151" spans="1:12" ht="12.75">
      <c r="A151" s="80"/>
      <c r="B151" s="40" t="s">
        <v>204</v>
      </c>
      <c r="C151" s="77"/>
      <c r="D151" s="77"/>
      <c r="E151" s="77"/>
      <c r="F151" s="77"/>
      <c r="G151" s="77"/>
      <c r="H151" s="77"/>
      <c r="I151" s="77"/>
      <c r="J151" s="77"/>
      <c r="K151" s="77"/>
      <c r="L151" s="77"/>
    </row>
    <row r="152" spans="1:12" ht="12.75">
      <c r="A152" s="80"/>
      <c r="B152" s="40"/>
      <c r="C152" s="77"/>
      <c r="D152" s="77"/>
      <c r="E152" s="77"/>
      <c r="F152" s="77"/>
      <c r="G152" s="77"/>
      <c r="H152" s="77"/>
      <c r="I152" s="77"/>
      <c r="J152" s="77"/>
      <c r="K152" s="77"/>
      <c r="L152" s="77"/>
    </row>
    <row r="153" spans="1:12" ht="12.75">
      <c r="A153" s="78" t="s">
        <v>90</v>
      </c>
      <c r="B153" s="79" t="s">
        <v>89</v>
      </c>
      <c r="C153" s="15"/>
      <c r="D153" s="15"/>
      <c r="E153" s="15"/>
      <c r="F153" s="15"/>
      <c r="G153" s="15"/>
      <c r="H153" s="15"/>
      <c r="I153" s="15"/>
      <c r="J153" s="15"/>
      <c r="K153" s="15"/>
      <c r="L153" s="15"/>
    </row>
    <row r="154" spans="1:12" ht="12.75">
      <c r="A154" s="80"/>
      <c r="B154" s="15" t="s">
        <v>113</v>
      </c>
      <c r="C154" s="15"/>
      <c r="D154" s="15"/>
      <c r="E154" s="15"/>
      <c r="F154" s="15"/>
      <c r="G154" s="15"/>
      <c r="H154" s="15"/>
      <c r="I154" s="15"/>
      <c r="J154" s="15"/>
      <c r="K154" s="15"/>
      <c r="L154" s="15"/>
    </row>
    <row r="155" spans="1:11" ht="12.75">
      <c r="A155" s="80"/>
      <c r="I155" s="121"/>
      <c r="K155" s="122"/>
    </row>
    <row r="156" spans="1:12" ht="12.75">
      <c r="A156" s="78" t="s">
        <v>91</v>
      </c>
      <c r="B156" s="79" t="s">
        <v>92</v>
      </c>
      <c r="C156" s="15"/>
      <c r="D156" s="15"/>
      <c r="E156" s="15"/>
      <c r="F156" s="15"/>
      <c r="G156" s="15"/>
      <c r="H156" s="15"/>
      <c r="I156" s="15"/>
      <c r="J156" s="15"/>
      <c r="K156" s="15"/>
      <c r="L156" s="90"/>
    </row>
    <row r="157" spans="1:12" ht="12.75">
      <c r="A157" s="80"/>
      <c r="B157" s="224" t="s">
        <v>121</v>
      </c>
      <c r="C157" s="224"/>
      <c r="D157" s="224"/>
      <c r="E157" s="224"/>
      <c r="F157" s="224"/>
      <c r="G157" s="224"/>
      <c r="H157" s="224"/>
      <c r="I157" s="224"/>
      <c r="J157" s="224"/>
      <c r="K157" s="224"/>
      <c r="L157" s="224"/>
    </row>
    <row r="158" spans="1:12" ht="12.75">
      <c r="A158" s="80"/>
      <c r="B158" s="77"/>
      <c r="C158" s="77"/>
      <c r="D158" s="77"/>
      <c r="E158" s="77"/>
      <c r="F158" s="77"/>
      <c r="G158" s="77"/>
      <c r="H158" s="77"/>
      <c r="I158" s="77"/>
      <c r="J158" s="77"/>
      <c r="K158" s="77"/>
      <c r="L158" s="77"/>
    </row>
    <row r="159" spans="1:12" ht="12.75">
      <c r="A159" s="78" t="s">
        <v>93</v>
      </c>
      <c r="B159" s="79" t="s">
        <v>94</v>
      </c>
      <c r="C159" s="15"/>
      <c r="D159" s="15"/>
      <c r="E159" s="15"/>
      <c r="F159" s="15"/>
      <c r="G159" s="15"/>
      <c r="H159" s="15"/>
      <c r="I159" s="15"/>
      <c r="J159" s="15"/>
      <c r="K159" s="15"/>
      <c r="L159" s="15"/>
    </row>
    <row r="160" spans="1:13" ht="12.75">
      <c r="A160" s="80"/>
      <c r="B160" s="224" t="s">
        <v>179</v>
      </c>
      <c r="C160" s="224"/>
      <c r="D160" s="224"/>
      <c r="E160" s="224"/>
      <c r="F160" s="224"/>
      <c r="G160" s="224"/>
      <c r="H160" s="224"/>
      <c r="I160" s="224"/>
      <c r="J160" s="224"/>
      <c r="K160" s="224"/>
      <c r="L160" s="224"/>
      <c r="M160" s="224"/>
    </row>
    <row r="161" spans="1:12" ht="12.75">
      <c r="A161" s="73"/>
      <c r="B161" s="40"/>
      <c r="C161" s="40"/>
      <c r="D161" s="40"/>
      <c r="E161" s="40"/>
      <c r="F161" s="40"/>
      <c r="G161" s="40"/>
      <c r="H161" s="40"/>
      <c r="I161" s="40"/>
      <c r="J161" s="40"/>
      <c r="K161" s="40"/>
      <c r="L161" s="40"/>
    </row>
    <row r="162" spans="1:12" ht="12.75">
      <c r="A162" s="75" t="s">
        <v>95</v>
      </c>
      <c r="B162" s="79" t="s">
        <v>96</v>
      </c>
      <c r="C162" s="15"/>
      <c r="D162" s="15"/>
      <c r="E162" s="15"/>
      <c r="F162" s="15"/>
      <c r="G162" s="15"/>
      <c r="H162" s="15"/>
      <c r="I162" s="15"/>
      <c r="J162" s="15"/>
      <c r="K162" s="15"/>
      <c r="L162" s="15"/>
    </row>
    <row r="163" spans="1:12" ht="12.75">
      <c r="A163" s="75"/>
      <c r="B163" s="224" t="s">
        <v>167</v>
      </c>
      <c r="C163" s="224"/>
      <c r="D163" s="224"/>
      <c r="E163" s="224"/>
      <c r="F163" s="224"/>
      <c r="G163" s="224"/>
      <c r="H163" s="224"/>
      <c r="I163" s="224"/>
      <c r="J163" s="224"/>
      <c r="K163" s="224"/>
      <c r="L163" s="224"/>
    </row>
    <row r="164" spans="1:12" ht="12.75">
      <c r="A164" s="73"/>
      <c r="B164" s="91"/>
      <c r="C164" s="91"/>
      <c r="D164" s="91"/>
      <c r="E164" s="91"/>
      <c r="F164" s="91"/>
      <c r="G164" s="91"/>
      <c r="H164" s="91"/>
      <c r="I164" s="91"/>
      <c r="J164" s="91"/>
      <c r="K164" s="91"/>
      <c r="L164" s="91"/>
    </row>
    <row r="165" spans="1:2" ht="12.75">
      <c r="A165" s="75" t="s">
        <v>97</v>
      </c>
      <c r="B165" s="76" t="s">
        <v>98</v>
      </c>
    </row>
    <row r="166" spans="1:13" ht="12.75">
      <c r="A166" s="73"/>
      <c r="B166" s="230" t="s">
        <v>170</v>
      </c>
      <c r="C166" s="230"/>
      <c r="D166" s="230"/>
      <c r="E166" s="230"/>
      <c r="F166" s="230"/>
      <c r="G166" s="230"/>
      <c r="H166" s="230"/>
      <c r="I166" s="230"/>
      <c r="J166" s="230"/>
      <c r="K166" s="230"/>
      <c r="L166" s="230"/>
      <c r="M166" s="230"/>
    </row>
    <row r="167" ht="12.75">
      <c r="A167" s="73"/>
    </row>
    <row r="168" spans="1:2" ht="12.75">
      <c r="A168" s="75" t="s">
        <v>99</v>
      </c>
      <c r="B168" s="76" t="s">
        <v>100</v>
      </c>
    </row>
    <row r="169" spans="1:12" ht="12.75">
      <c r="A169" s="73"/>
      <c r="B169" s="93" t="s">
        <v>122</v>
      </c>
      <c r="C169" s="93"/>
      <c r="D169" s="93"/>
      <c r="E169" s="93"/>
      <c r="F169" s="93"/>
      <c r="G169" s="93"/>
      <c r="H169" s="93"/>
      <c r="I169" s="93"/>
      <c r="J169" s="93"/>
      <c r="K169" s="93"/>
      <c r="L169" s="93"/>
    </row>
    <row r="170" ht="12.75">
      <c r="A170" s="73"/>
    </row>
    <row r="171" spans="1:2" ht="12.75">
      <c r="A171" s="75" t="s">
        <v>101</v>
      </c>
      <c r="B171" s="76" t="s">
        <v>102</v>
      </c>
    </row>
    <row r="172" spans="1:2" ht="12.75">
      <c r="A172" s="73"/>
      <c r="B172" s="16" t="s">
        <v>185</v>
      </c>
    </row>
    <row r="173" spans="1:12" ht="12.75">
      <c r="A173" s="91"/>
      <c r="B173" s="92"/>
      <c r="C173" s="92"/>
      <c r="D173" s="92"/>
      <c r="E173" s="92"/>
      <c r="F173" s="92"/>
      <c r="G173" s="92"/>
      <c r="H173" s="92"/>
      <c r="I173" s="92"/>
      <c r="J173" s="92"/>
      <c r="K173" s="92"/>
      <c r="L173" s="92"/>
    </row>
    <row r="174" spans="1:12" ht="12.75">
      <c r="A174" s="91"/>
      <c r="B174" s="225" t="s">
        <v>147</v>
      </c>
      <c r="C174" s="226"/>
      <c r="D174" s="226"/>
      <c r="E174" s="226"/>
      <c r="F174" s="226"/>
      <c r="G174" s="226"/>
      <c r="H174" s="226"/>
      <c r="I174" s="226"/>
      <c r="J174" s="226"/>
      <c r="K174" s="226"/>
      <c r="L174" s="226"/>
    </row>
    <row r="175" spans="1:12" ht="6" customHeight="1">
      <c r="A175" s="91"/>
      <c r="B175" s="92"/>
      <c r="C175" s="92"/>
      <c r="D175" s="92"/>
      <c r="E175" s="92"/>
      <c r="F175" s="92"/>
      <c r="G175" s="92"/>
      <c r="H175" s="92"/>
      <c r="I175" s="92"/>
      <c r="J175" s="92"/>
      <c r="K175" s="92"/>
      <c r="L175" s="92"/>
    </row>
    <row r="176" spans="1:13" ht="12.75">
      <c r="A176" s="91"/>
      <c r="B176" s="222" t="s">
        <v>148</v>
      </c>
      <c r="C176" s="222"/>
      <c r="D176" s="222"/>
      <c r="E176" s="222"/>
      <c r="F176" s="222"/>
      <c r="G176" s="222"/>
      <c r="H176" s="222"/>
      <c r="I176" s="222"/>
      <c r="J176" s="222"/>
      <c r="K176" s="222"/>
      <c r="L176" s="222"/>
      <c r="M176" s="222"/>
    </row>
    <row r="177" spans="1:13" ht="12.75">
      <c r="A177" s="91"/>
      <c r="B177" s="222"/>
      <c r="C177" s="222"/>
      <c r="D177" s="222"/>
      <c r="E177" s="222"/>
      <c r="F177" s="222"/>
      <c r="G177" s="222"/>
      <c r="H177" s="222"/>
      <c r="I177" s="222"/>
      <c r="J177" s="222"/>
      <c r="K177" s="222"/>
      <c r="L177" s="222"/>
      <c r="M177" s="222"/>
    </row>
    <row r="178" spans="1:13" ht="12.75">
      <c r="A178" s="91"/>
      <c r="B178" s="222"/>
      <c r="C178" s="222"/>
      <c r="D178" s="222"/>
      <c r="E178" s="222"/>
      <c r="F178" s="222"/>
      <c r="G178" s="222"/>
      <c r="H178" s="222"/>
      <c r="I178" s="222"/>
      <c r="J178" s="222"/>
      <c r="K178" s="222"/>
      <c r="L178" s="222"/>
      <c r="M178" s="222"/>
    </row>
    <row r="179" spans="1:13" ht="12.75" customHeight="1">
      <c r="A179" s="91"/>
      <c r="B179" s="222"/>
      <c r="C179" s="222"/>
      <c r="D179" s="222"/>
      <c r="E179" s="222"/>
      <c r="F179" s="222"/>
      <c r="G179" s="222"/>
      <c r="H179" s="222"/>
      <c r="I179" s="222"/>
      <c r="J179" s="222"/>
      <c r="K179" s="222"/>
      <c r="L179" s="222"/>
      <c r="M179" s="222"/>
    </row>
    <row r="180" spans="1:13" ht="12.75" customHeight="1">
      <c r="A180" s="91"/>
      <c r="B180" s="222"/>
      <c r="C180" s="222"/>
      <c r="D180" s="222"/>
      <c r="E180" s="222"/>
      <c r="F180" s="222"/>
      <c r="G180" s="222"/>
      <c r="H180" s="222"/>
      <c r="I180" s="222"/>
      <c r="J180" s="222"/>
      <c r="K180" s="222"/>
      <c r="L180" s="222"/>
      <c r="M180" s="222"/>
    </row>
    <row r="181" spans="1:13" ht="12.75">
      <c r="A181" s="91"/>
      <c r="B181" s="222"/>
      <c r="C181" s="222"/>
      <c r="D181" s="222"/>
      <c r="E181" s="222"/>
      <c r="F181" s="222"/>
      <c r="G181" s="222"/>
      <c r="H181" s="222"/>
      <c r="I181" s="222"/>
      <c r="J181" s="222"/>
      <c r="K181" s="222"/>
      <c r="L181" s="222"/>
      <c r="M181" s="222"/>
    </row>
    <row r="182" spans="1:13" ht="66.75" customHeight="1">
      <c r="A182" s="91"/>
      <c r="B182" s="227" t="s">
        <v>182</v>
      </c>
      <c r="C182" s="227"/>
      <c r="D182" s="227"/>
      <c r="E182" s="227"/>
      <c r="F182" s="227"/>
      <c r="G182" s="227"/>
      <c r="H182" s="227"/>
      <c r="I182" s="227"/>
      <c r="J182" s="227"/>
      <c r="K182" s="227"/>
      <c r="L182" s="227"/>
      <c r="M182" s="227"/>
    </row>
    <row r="183" spans="1:13" ht="12.75">
      <c r="A183" s="91"/>
      <c r="B183" s="128"/>
      <c r="C183" s="128"/>
      <c r="D183" s="128"/>
      <c r="E183" s="128"/>
      <c r="F183" s="128"/>
      <c r="G183" s="128"/>
      <c r="H183" s="128"/>
      <c r="I183" s="128"/>
      <c r="J183" s="128"/>
      <c r="K183" s="128"/>
      <c r="L183" s="128"/>
      <c r="M183" s="128"/>
    </row>
    <row r="184" spans="1:13" ht="129" customHeight="1">
      <c r="A184" s="91"/>
      <c r="B184" s="227" t="s">
        <v>292</v>
      </c>
      <c r="C184" s="227"/>
      <c r="D184" s="227"/>
      <c r="E184" s="227"/>
      <c r="F184" s="227"/>
      <c r="G184" s="227"/>
      <c r="H184" s="227"/>
      <c r="I184" s="227"/>
      <c r="J184" s="227"/>
      <c r="K184" s="227"/>
      <c r="L184" s="227"/>
      <c r="M184" s="227"/>
    </row>
    <row r="185" spans="1:12" ht="12.75">
      <c r="A185" s="75" t="s">
        <v>103</v>
      </c>
      <c r="B185" s="76" t="s">
        <v>104</v>
      </c>
      <c r="L185" s="87"/>
    </row>
    <row r="186" spans="1:12" ht="12.75">
      <c r="A186" s="73"/>
      <c r="B186" s="228" t="s">
        <v>114</v>
      </c>
      <c r="C186" s="228"/>
      <c r="D186" s="228"/>
      <c r="E186" s="228"/>
      <c r="F186" s="228"/>
      <c r="G186" s="228"/>
      <c r="H186" s="228"/>
      <c r="I186" s="228"/>
      <c r="J186" s="228"/>
      <c r="K186" s="228"/>
      <c r="L186" s="228"/>
    </row>
    <row r="187" spans="1:12" ht="12.75">
      <c r="A187" s="73"/>
      <c r="B187" s="81"/>
      <c r="C187" s="81"/>
      <c r="D187" s="81"/>
      <c r="E187" s="81"/>
      <c r="F187" s="81"/>
      <c r="G187" s="81"/>
      <c r="H187" s="81"/>
      <c r="I187" s="81"/>
      <c r="J187" s="81"/>
      <c r="K187" s="81"/>
      <c r="L187" s="81"/>
    </row>
    <row r="188" spans="1:4" ht="12.75" customHeight="1">
      <c r="A188" s="78" t="s">
        <v>187</v>
      </c>
      <c r="B188" s="79" t="s">
        <v>175</v>
      </c>
      <c r="C188" s="15"/>
      <c r="D188" s="15"/>
    </row>
    <row r="189" spans="1:3" ht="12.75">
      <c r="A189" s="73"/>
      <c r="B189" s="73" t="s">
        <v>57</v>
      </c>
      <c r="C189" s="16" t="s">
        <v>105</v>
      </c>
    </row>
    <row r="190" spans="1:13" ht="12.75">
      <c r="A190" s="73"/>
      <c r="B190" s="73"/>
      <c r="C190" s="229" t="s">
        <v>176</v>
      </c>
      <c r="D190" s="229"/>
      <c r="E190" s="229"/>
      <c r="F190" s="229"/>
      <c r="G190" s="229"/>
      <c r="H190" s="229"/>
      <c r="I190" s="229"/>
      <c r="J190" s="229"/>
      <c r="K190" s="229"/>
      <c r="L190" s="229"/>
      <c r="M190" s="229"/>
    </row>
    <row r="191" spans="1:13" ht="12.75">
      <c r="A191" s="73"/>
      <c r="B191" s="73"/>
      <c r="C191" s="229"/>
      <c r="D191" s="229"/>
      <c r="E191" s="229"/>
      <c r="F191" s="229"/>
      <c r="G191" s="229"/>
      <c r="H191" s="229"/>
      <c r="I191" s="229"/>
      <c r="J191" s="229"/>
      <c r="K191" s="229"/>
      <c r="L191" s="229"/>
      <c r="M191" s="229"/>
    </row>
    <row r="192" spans="1:13" ht="12.75">
      <c r="A192" s="73"/>
      <c r="B192" s="73"/>
      <c r="C192" s="94"/>
      <c r="D192" s="94"/>
      <c r="E192" s="94"/>
      <c r="F192" s="94"/>
      <c r="G192" s="94"/>
      <c r="H192" s="94"/>
      <c r="I192" s="94"/>
      <c r="J192" s="94"/>
      <c r="K192" s="94"/>
      <c r="L192" s="94"/>
      <c r="M192" s="94"/>
    </row>
    <row r="193" spans="1:13" ht="12.75" customHeight="1">
      <c r="A193" s="73"/>
      <c r="B193" s="73"/>
      <c r="C193" s="95"/>
      <c r="D193" s="96"/>
      <c r="E193" s="97"/>
      <c r="F193" s="201" t="s">
        <v>269</v>
      </c>
      <c r="G193" s="217"/>
      <c r="H193" s="201" t="s">
        <v>270</v>
      </c>
      <c r="I193" s="202"/>
      <c r="J193" s="202"/>
      <c r="K193" s="217"/>
      <c r="L193" s="94"/>
      <c r="M193" s="94"/>
    </row>
    <row r="194" spans="1:13" ht="12.75">
      <c r="A194" s="73"/>
      <c r="B194" s="73"/>
      <c r="C194" s="98"/>
      <c r="D194" s="99"/>
      <c r="E194" s="100"/>
      <c r="F194" s="218"/>
      <c r="G194" s="220"/>
      <c r="H194" s="218"/>
      <c r="I194" s="219"/>
      <c r="J194" s="219"/>
      <c r="K194" s="220"/>
      <c r="L194" s="94"/>
      <c r="M194" s="94"/>
    </row>
    <row r="195" spans="1:13" ht="12.75">
      <c r="A195" s="73"/>
      <c r="B195" s="73"/>
      <c r="C195" s="103"/>
      <c r="D195" s="104"/>
      <c r="E195" s="105"/>
      <c r="F195" s="101">
        <v>2010</v>
      </c>
      <c r="G195" s="106">
        <v>2009</v>
      </c>
      <c r="H195" s="101"/>
      <c r="I195" s="102">
        <f>+F195</f>
        <v>2010</v>
      </c>
      <c r="J195" s="139"/>
      <c r="K195" s="140">
        <f>+G195</f>
        <v>2009</v>
      </c>
      <c r="L195" s="94"/>
      <c r="M195" s="94"/>
    </row>
    <row r="196" spans="1:13" ht="12.75">
      <c r="A196" s="73"/>
      <c r="B196" s="73"/>
      <c r="C196" s="241" t="s">
        <v>177</v>
      </c>
      <c r="D196" s="242"/>
      <c r="E196" s="97"/>
      <c r="F196" s="107">
        <v>69464</v>
      </c>
      <c r="G196" s="107">
        <v>270775</v>
      </c>
      <c r="H196" s="114"/>
      <c r="I196" s="124">
        <v>144337</v>
      </c>
      <c r="J196" s="144"/>
      <c r="K196" s="145">
        <v>414159</v>
      </c>
      <c r="L196" s="94"/>
      <c r="M196" s="94"/>
    </row>
    <row r="197" spans="1:13" ht="12.75">
      <c r="A197" s="73"/>
      <c r="B197" s="73"/>
      <c r="C197" s="232" t="s">
        <v>123</v>
      </c>
      <c r="D197" s="233"/>
      <c r="E197" s="234"/>
      <c r="F197" s="107">
        <v>76029000</v>
      </c>
      <c r="G197" s="107">
        <v>76029000</v>
      </c>
      <c r="H197" s="107"/>
      <c r="I197" s="115">
        <f>F197</f>
        <v>76029000</v>
      </c>
      <c r="J197" s="146"/>
      <c r="K197" s="136">
        <v>76029000</v>
      </c>
      <c r="L197" s="94"/>
      <c r="M197" s="94"/>
    </row>
    <row r="198" spans="1:13" ht="12.75">
      <c r="A198" s="73"/>
      <c r="B198" s="73"/>
      <c r="C198" s="232"/>
      <c r="D198" s="233"/>
      <c r="E198" s="234"/>
      <c r="F198" s="98"/>
      <c r="G198" s="108"/>
      <c r="H198" s="98"/>
      <c r="I198" s="100"/>
      <c r="J198" s="137"/>
      <c r="K198" s="138"/>
      <c r="L198" s="94"/>
      <c r="M198" s="94"/>
    </row>
    <row r="199" spans="1:13" ht="12.75">
      <c r="A199" s="73"/>
      <c r="B199" s="73"/>
      <c r="C199" s="235" t="s">
        <v>178</v>
      </c>
      <c r="D199" s="236"/>
      <c r="E199" s="237"/>
      <c r="F199" s="109">
        <f>F196/F197*100</f>
        <v>0.09136513698720225</v>
      </c>
      <c r="G199" s="110">
        <f>G196/G197*100</f>
        <v>0.3561469965407937</v>
      </c>
      <c r="H199" s="109"/>
      <c r="I199" s="111">
        <f>I196/I197*100</f>
        <v>0.1898446645359008</v>
      </c>
      <c r="J199" s="141"/>
      <c r="K199" s="111">
        <f>K196/K197*100</f>
        <v>0.544738192005682</v>
      </c>
      <c r="L199" s="94"/>
      <c r="M199" s="94"/>
    </row>
    <row r="200" spans="1:13" ht="12.75">
      <c r="A200" s="73"/>
      <c r="B200" s="73"/>
      <c r="C200" s="238"/>
      <c r="D200" s="239"/>
      <c r="E200" s="240"/>
      <c r="F200" s="103"/>
      <c r="G200" s="112"/>
      <c r="H200" s="103"/>
      <c r="I200" s="105"/>
      <c r="J200" s="142"/>
      <c r="K200" s="143"/>
      <c r="L200" s="94"/>
      <c r="M200" s="94"/>
    </row>
    <row r="201" spans="1:12" ht="12.75">
      <c r="A201" s="73"/>
      <c r="C201" s="113"/>
      <c r="D201" s="113"/>
      <c r="E201" s="113"/>
      <c r="F201" s="113"/>
      <c r="G201" s="113"/>
      <c r="H201" s="113"/>
      <c r="I201" s="113"/>
      <c r="J201" s="113"/>
      <c r="K201" s="113"/>
      <c r="L201" s="113"/>
    </row>
    <row r="202" spans="1:12" ht="12.75">
      <c r="A202" s="73"/>
      <c r="B202" s="16" t="s">
        <v>190</v>
      </c>
      <c r="C202" s="135" t="s">
        <v>191</v>
      </c>
      <c r="D202" s="113"/>
      <c r="E202" s="113"/>
      <c r="F202" s="113"/>
      <c r="G202" s="113"/>
      <c r="H202" s="113"/>
      <c r="I202" s="113"/>
      <c r="J202" s="113"/>
      <c r="K202" s="113"/>
      <c r="L202" s="113"/>
    </row>
    <row r="203" spans="1:12" ht="12.75">
      <c r="A203" s="73"/>
      <c r="C203" s="135" t="s">
        <v>192</v>
      </c>
      <c r="D203" s="113"/>
      <c r="E203" s="113"/>
      <c r="F203" s="113"/>
      <c r="G203" s="113"/>
      <c r="H203" s="113"/>
      <c r="I203" s="113"/>
      <c r="J203" s="113"/>
      <c r="K203" s="113"/>
      <c r="L203" s="113"/>
    </row>
    <row r="204" spans="1:3" ht="12.75">
      <c r="A204" s="73"/>
      <c r="C204" s="135"/>
    </row>
    <row r="205" spans="1:11" ht="12.75">
      <c r="A205" s="16" t="s">
        <v>106</v>
      </c>
      <c r="K205" s="16" t="s">
        <v>21</v>
      </c>
    </row>
    <row r="208" ht="12.75">
      <c r="A208" s="16" t="s">
        <v>107</v>
      </c>
    </row>
    <row r="209" ht="12.75">
      <c r="A209" s="16" t="s">
        <v>108</v>
      </c>
    </row>
    <row r="211" ht="12.75">
      <c r="A211" s="16" t="s">
        <v>109</v>
      </c>
    </row>
    <row r="213" spans="1:4" ht="12.75">
      <c r="A213" s="231"/>
      <c r="B213" s="231"/>
      <c r="C213" s="231"/>
      <c r="D213" s="231"/>
    </row>
    <row r="214" ht="12.75">
      <c r="A214" s="73"/>
    </row>
  </sheetData>
  <sheetProtection/>
  <mergeCells count="42">
    <mergeCell ref="B73:L73"/>
    <mergeCell ref="B69:M70"/>
    <mergeCell ref="A5:M5"/>
    <mergeCell ref="B76:L76"/>
    <mergeCell ref="D86:F86"/>
    <mergeCell ref="B116:L118"/>
    <mergeCell ref="B10:M11"/>
    <mergeCell ref="B13:M14"/>
    <mergeCell ref="B65:M66"/>
    <mergeCell ref="B17:M19"/>
    <mergeCell ref="B55:M56"/>
    <mergeCell ref="D83:E83"/>
    <mergeCell ref="D91:E91"/>
    <mergeCell ref="D94:F94"/>
    <mergeCell ref="A1:M1"/>
    <mergeCell ref="A2:M2"/>
    <mergeCell ref="A3:M3"/>
    <mergeCell ref="A4:M4"/>
    <mergeCell ref="B110:L110"/>
    <mergeCell ref="B101:M102"/>
    <mergeCell ref="B105:M107"/>
    <mergeCell ref="A213:D213"/>
    <mergeCell ref="F193:G194"/>
    <mergeCell ref="C197:E198"/>
    <mergeCell ref="C199:E200"/>
    <mergeCell ref="C196:D196"/>
    <mergeCell ref="B141:M141"/>
    <mergeCell ref="B157:L157"/>
    <mergeCell ref="B137:M138"/>
    <mergeCell ref="C190:M191"/>
    <mergeCell ref="B182:M182"/>
    <mergeCell ref="B166:M166"/>
    <mergeCell ref="B132:M134"/>
    <mergeCell ref="H193:K194"/>
    <mergeCell ref="D123:I123"/>
    <mergeCell ref="B176:M181"/>
    <mergeCell ref="B129:M129"/>
    <mergeCell ref="B160:M160"/>
    <mergeCell ref="B163:L163"/>
    <mergeCell ref="B174:L174"/>
    <mergeCell ref="B184:M184"/>
    <mergeCell ref="B186:L186"/>
  </mergeCells>
  <printOptions horizontalCentered="1"/>
  <pageMargins left="0.69" right="0.45" top="0.64" bottom="0.75" header="0.5" footer="0.5"/>
  <pageSetup fitToHeight="3" horizontalDpi="600" verticalDpi="600" orientation="portrait" paperSize="9" scale="75" r:id="rId1"/>
  <rowBreaks count="2" manualBreakCount="2">
    <brk id="77" max="255" man="1"/>
    <brk id="1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PUC</dc:creator>
  <cp:keywords/>
  <dc:description/>
  <cp:lastModifiedBy> </cp:lastModifiedBy>
  <cp:lastPrinted>2010-08-20T01:28:08Z</cp:lastPrinted>
  <dcterms:created xsi:type="dcterms:W3CDTF">2005-11-07T02:31:06Z</dcterms:created>
  <dcterms:modified xsi:type="dcterms:W3CDTF">2010-08-20T01:30:33Z</dcterms:modified>
  <cp:category/>
  <cp:version/>
  <cp:contentType/>
  <cp:contentStatus/>
</cp:coreProperties>
</file>